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T:\Abteilung Sportentwicklung\SRU\ENKZU\07 Sachbearbeitung\ENKZU Abrechnung\"/>
    </mc:Choice>
  </mc:AlternateContent>
  <xr:revisionPtr revIDLastSave="0" documentId="13_ncr:1_{D219792A-E17F-4840-87CB-C821C13FB65A}" xr6:coauthVersionLast="47" xr6:coauthVersionMax="47" xr10:uidLastSave="{00000000-0000-0000-0000-000000000000}"/>
  <bookViews>
    <workbookView xWindow="38280" yWindow="-120" windowWidth="38640" windowHeight="21120" xr2:uid="{813895B1-F9B2-4D05-962D-6695B4110C71}"/>
  </bookViews>
  <sheets>
    <sheet name="Beispiel Abrechnung Strom" sheetId="7" r:id="rId1"/>
    <sheet name="Bsp. bevorratete Energieträger" sheetId="8" r:id="rId2"/>
    <sheet name="Strom" sheetId="2" r:id="rId3"/>
    <sheet name="Gas Fernwärme" sheetId="6" r:id="rId4"/>
    <sheet name="Bevorratete Energieträger" sheetId="4" r:id="rId5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04" i="6" l="1"/>
  <c r="M55" i="6"/>
  <c r="L75" i="6"/>
  <c r="K75" i="6" s="1"/>
  <c r="I75" i="6"/>
  <c r="J75" i="6" s="1"/>
  <c r="G75" i="6"/>
  <c r="L58" i="6"/>
  <c r="H58" i="6" s="1"/>
  <c r="K58" i="6"/>
  <c r="J58" i="6"/>
  <c r="I58" i="6"/>
  <c r="G58" i="6"/>
  <c r="L9" i="6"/>
  <c r="K9" i="6" s="1"/>
  <c r="I9" i="6"/>
  <c r="J9" i="6" s="1"/>
  <c r="G9" i="6"/>
  <c r="H9" i="6" s="1"/>
  <c r="M57" i="6"/>
  <c r="M8" i="6"/>
  <c r="L35" i="2"/>
  <c r="K35" i="2" s="1"/>
  <c r="I35" i="2"/>
  <c r="J35" i="2" s="1"/>
  <c r="G35" i="2"/>
  <c r="H35" i="2" s="1"/>
  <c r="M34" i="2"/>
  <c r="M32" i="2"/>
  <c r="B30" i="4"/>
  <c r="B18" i="4"/>
  <c r="D15" i="4"/>
  <c r="B15" i="4"/>
  <c r="C15" i="4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H75" i="6" l="1"/>
  <c r="L104" i="6"/>
  <c r="K104" i="6" s="1"/>
  <c r="E57" i="2"/>
  <c r="L56" i="2"/>
  <c r="K56" i="2" s="1"/>
  <c r="I56" i="2"/>
  <c r="J56" i="2" s="1"/>
  <c r="G56" i="2"/>
  <c r="L55" i="2"/>
  <c r="K55" i="2" s="1"/>
  <c r="I55" i="2"/>
  <c r="J55" i="2" s="1"/>
  <c r="G55" i="2"/>
  <c r="L54" i="2"/>
  <c r="K54" i="2" s="1"/>
  <c r="I54" i="2"/>
  <c r="J54" i="2" s="1"/>
  <c r="G54" i="2"/>
  <c r="L53" i="2"/>
  <c r="K53" i="2" s="1"/>
  <c r="I53" i="2"/>
  <c r="J53" i="2" s="1"/>
  <c r="G53" i="2"/>
  <c r="L52" i="2"/>
  <c r="K52" i="2" s="1"/>
  <c r="I52" i="2"/>
  <c r="J52" i="2" s="1"/>
  <c r="G52" i="2"/>
  <c r="L51" i="2"/>
  <c r="K51" i="2" s="1"/>
  <c r="I51" i="2"/>
  <c r="J51" i="2" s="1"/>
  <c r="G51" i="2"/>
  <c r="L50" i="2"/>
  <c r="K50" i="2" s="1"/>
  <c r="I50" i="2"/>
  <c r="J50" i="2" s="1"/>
  <c r="G50" i="2"/>
  <c r="L49" i="2"/>
  <c r="K49" i="2" s="1"/>
  <c r="I49" i="2"/>
  <c r="J49" i="2" s="1"/>
  <c r="G49" i="2"/>
  <c r="H49" i="2" s="1"/>
  <c r="L48" i="2"/>
  <c r="K48" i="2" s="1"/>
  <c r="I48" i="2"/>
  <c r="J48" i="2" s="1"/>
  <c r="G48" i="2"/>
  <c r="L47" i="2"/>
  <c r="K47" i="2" s="1"/>
  <c r="I47" i="2"/>
  <c r="J47" i="2" s="1"/>
  <c r="G47" i="2"/>
  <c r="L46" i="2"/>
  <c r="K46" i="2" s="1"/>
  <c r="I46" i="2"/>
  <c r="J46" i="2" s="1"/>
  <c r="G46" i="2"/>
  <c r="L45" i="2"/>
  <c r="K45" i="2" s="1"/>
  <c r="I45" i="2"/>
  <c r="J45" i="2" s="1"/>
  <c r="G45" i="2"/>
  <c r="L44" i="2"/>
  <c r="K44" i="2" s="1"/>
  <c r="I44" i="2"/>
  <c r="J44" i="2" s="1"/>
  <c r="G44" i="2"/>
  <c r="L42" i="2"/>
  <c r="K42" i="2" s="1"/>
  <c r="I42" i="2"/>
  <c r="J42" i="2" s="1"/>
  <c r="G42" i="2"/>
  <c r="L41" i="2"/>
  <c r="K41" i="2"/>
  <c r="I41" i="2"/>
  <c r="J41" i="2" s="1"/>
  <c r="G41" i="2"/>
  <c r="L40" i="2"/>
  <c r="K40" i="2" s="1"/>
  <c r="I40" i="2"/>
  <c r="J40" i="2" s="1"/>
  <c r="G40" i="2"/>
  <c r="L39" i="2"/>
  <c r="K39" i="2"/>
  <c r="I39" i="2"/>
  <c r="J39" i="2" s="1"/>
  <c r="G39" i="2"/>
  <c r="L38" i="2"/>
  <c r="K38" i="2" s="1"/>
  <c r="I38" i="2"/>
  <c r="J38" i="2" s="1"/>
  <c r="G38" i="2"/>
  <c r="L37" i="2"/>
  <c r="K37" i="2" s="1"/>
  <c r="I37" i="2"/>
  <c r="J37" i="2" s="1"/>
  <c r="G37" i="2"/>
  <c r="H37" i="2" s="1"/>
  <c r="L36" i="2"/>
  <c r="K36" i="2" s="1"/>
  <c r="I36" i="2"/>
  <c r="J36" i="2" s="1"/>
  <c r="G36" i="2"/>
  <c r="E32" i="2"/>
  <c r="L31" i="2"/>
  <c r="K31" i="2" s="1"/>
  <c r="I31" i="2"/>
  <c r="J31" i="2" s="1"/>
  <c r="G31" i="2"/>
  <c r="L30" i="2"/>
  <c r="K30" i="2" s="1"/>
  <c r="I30" i="2"/>
  <c r="J30" i="2" s="1"/>
  <c r="G30" i="2"/>
  <c r="L29" i="2"/>
  <c r="K29" i="2"/>
  <c r="I29" i="2"/>
  <c r="J29" i="2" s="1"/>
  <c r="G29" i="2"/>
  <c r="L28" i="2"/>
  <c r="K28" i="2" s="1"/>
  <c r="I28" i="2"/>
  <c r="J28" i="2" s="1"/>
  <c r="G28" i="2"/>
  <c r="L27" i="2"/>
  <c r="K27" i="2" s="1"/>
  <c r="I27" i="2"/>
  <c r="J27" i="2" s="1"/>
  <c r="G27" i="2"/>
  <c r="L26" i="2"/>
  <c r="K26" i="2" s="1"/>
  <c r="I26" i="2"/>
  <c r="J26" i="2" s="1"/>
  <c r="G26" i="2"/>
  <c r="L25" i="2"/>
  <c r="K25" i="2" s="1"/>
  <c r="I25" i="2"/>
  <c r="J25" i="2" s="1"/>
  <c r="G25" i="2"/>
  <c r="L24" i="2"/>
  <c r="K24" i="2" s="1"/>
  <c r="I24" i="2"/>
  <c r="J24" i="2" s="1"/>
  <c r="G24" i="2"/>
  <c r="L23" i="2"/>
  <c r="K23" i="2" s="1"/>
  <c r="I23" i="2"/>
  <c r="J23" i="2" s="1"/>
  <c r="G23" i="2"/>
  <c r="L22" i="2"/>
  <c r="K22" i="2" s="1"/>
  <c r="I22" i="2"/>
  <c r="J22" i="2" s="1"/>
  <c r="G22" i="2"/>
  <c r="L21" i="2"/>
  <c r="K21" i="2" s="1"/>
  <c r="I21" i="2"/>
  <c r="J21" i="2" s="1"/>
  <c r="G21" i="2"/>
  <c r="L20" i="2"/>
  <c r="K20" i="2" s="1"/>
  <c r="I20" i="2"/>
  <c r="J20" i="2" s="1"/>
  <c r="G20" i="2"/>
  <c r="L19" i="2"/>
  <c r="K19" i="2" s="1"/>
  <c r="I19" i="2"/>
  <c r="J19" i="2" s="1"/>
  <c r="G19" i="2"/>
  <c r="L17" i="2"/>
  <c r="K17" i="2" s="1"/>
  <c r="I17" i="2"/>
  <c r="J17" i="2" s="1"/>
  <c r="G17" i="2"/>
  <c r="L16" i="2"/>
  <c r="K16" i="2" s="1"/>
  <c r="I16" i="2"/>
  <c r="J16" i="2" s="1"/>
  <c r="G16" i="2"/>
  <c r="L15" i="2"/>
  <c r="K15" i="2" s="1"/>
  <c r="I15" i="2"/>
  <c r="J15" i="2" s="1"/>
  <c r="G15" i="2"/>
  <c r="H15" i="2" s="1"/>
  <c r="L14" i="2"/>
  <c r="K14" i="2" s="1"/>
  <c r="I14" i="2"/>
  <c r="J14" i="2" s="1"/>
  <c r="G14" i="2"/>
  <c r="L13" i="2"/>
  <c r="K13" i="2" s="1"/>
  <c r="I13" i="2"/>
  <c r="J13" i="2" s="1"/>
  <c r="G13" i="2"/>
  <c r="L12" i="2"/>
  <c r="K12" i="2" s="1"/>
  <c r="I12" i="2"/>
  <c r="J12" i="2" s="1"/>
  <c r="G12" i="2"/>
  <c r="L11" i="2"/>
  <c r="K11" i="2" s="1"/>
  <c r="I11" i="2"/>
  <c r="J11" i="2" s="1"/>
  <c r="G11" i="2"/>
  <c r="L10" i="2"/>
  <c r="L32" i="2" s="1"/>
  <c r="K32" i="2" s="1"/>
  <c r="I10" i="2"/>
  <c r="J10" i="2" s="1"/>
  <c r="G10" i="2"/>
  <c r="M9" i="2"/>
  <c r="O81" i="7"/>
  <c r="O56" i="7"/>
  <c r="I38" i="8"/>
  <c r="J36" i="8"/>
  <c r="I36" i="8"/>
  <c r="K35" i="8"/>
  <c r="K34" i="8"/>
  <c r="K33" i="8"/>
  <c r="K32" i="8"/>
  <c r="J23" i="8"/>
  <c r="I23" i="8"/>
  <c r="K22" i="8"/>
  <c r="K21" i="8"/>
  <c r="K20" i="8"/>
  <c r="K19" i="8"/>
  <c r="B29" i="4"/>
  <c r="T50" i="7"/>
  <c r="Y53" i="7"/>
  <c r="R90" i="7"/>
  <c r="V48" i="7"/>
  <c r="V49" i="7"/>
  <c r="V50" i="7"/>
  <c r="V51" i="7"/>
  <c r="V52" i="7"/>
  <c r="L57" i="2" l="1"/>
  <c r="K57" i="2" s="1"/>
  <c r="H25" i="2"/>
  <c r="H17" i="2"/>
  <c r="H23" i="2"/>
  <c r="H10" i="2"/>
  <c r="H26" i="2"/>
  <c r="H24" i="2"/>
  <c r="H30" i="2"/>
  <c r="H19" i="2"/>
  <c r="H28" i="2"/>
  <c r="H16" i="2"/>
  <c r="H14" i="2"/>
  <c r="H22" i="2"/>
  <c r="H29" i="2"/>
  <c r="H39" i="2"/>
  <c r="H41" i="2"/>
  <c r="H47" i="2"/>
  <c r="H27" i="2"/>
  <c r="H54" i="2"/>
  <c r="H56" i="2"/>
  <c r="H51" i="2"/>
  <c r="H45" i="2"/>
  <c r="H40" i="2"/>
  <c r="H31" i="2"/>
  <c r="H55" i="2"/>
  <c r="H44" i="2"/>
  <c r="H46" i="2"/>
  <c r="H48" i="2"/>
  <c r="H50" i="2"/>
  <c r="H52" i="2"/>
  <c r="H53" i="2"/>
  <c r="G57" i="2"/>
  <c r="H36" i="2"/>
  <c r="H38" i="2"/>
  <c r="H42" i="2"/>
  <c r="H21" i="2"/>
  <c r="H20" i="2"/>
  <c r="H12" i="2"/>
  <c r="H11" i="2"/>
  <c r="H13" i="2"/>
  <c r="J57" i="2"/>
  <c r="J32" i="2"/>
  <c r="G32" i="2"/>
  <c r="K10" i="2"/>
  <c r="K36" i="8"/>
  <c r="I39" i="8" s="1"/>
  <c r="K23" i="8"/>
  <c r="I26" i="8" s="1"/>
  <c r="Y54" i="7"/>
  <c r="Y55" i="7"/>
  <c r="Y52" i="7"/>
  <c r="H32" i="2" l="1"/>
  <c r="H57" i="2"/>
  <c r="M57" i="2" s="1"/>
  <c r="Y59" i="7"/>
  <c r="X59" i="7" s="1"/>
  <c r="Y60" i="7"/>
  <c r="Y63" i="7"/>
  <c r="X63" i="7" s="1"/>
  <c r="Y64" i="7"/>
  <c r="X64" i="7" s="1"/>
  <c r="Y68" i="7"/>
  <c r="Y57" i="7"/>
  <c r="Y49" i="7"/>
  <c r="X49" i="7" s="1"/>
  <c r="R95" i="7"/>
  <c r="Y94" i="7"/>
  <c r="X94" i="7" s="1"/>
  <c r="V94" i="7"/>
  <c r="W94" i="7" s="1"/>
  <c r="T94" i="7"/>
  <c r="Y93" i="7"/>
  <c r="X93" i="7" s="1"/>
  <c r="V93" i="7"/>
  <c r="W93" i="7" s="1"/>
  <c r="T93" i="7"/>
  <c r="Y92" i="7"/>
  <c r="X92" i="7" s="1"/>
  <c r="V92" i="7"/>
  <c r="W92" i="7" s="1"/>
  <c r="T92" i="7"/>
  <c r="Y91" i="7"/>
  <c r="X91" i="7" s="1"/>
  <c r="V91" i="7"/>
  <c r="W91" i="7" s="1"/>
  <c r="T91" i="7"/>
  <c r="Y90" i="7"/>
  <c r="X90" i="7" s="1"/>
  <c r="V90" i="7"/>
  <c r="W90" i="7" s="1"/>
  <c r="T90" i="7"/>
  <c r="Y89" i="7"/>
  <c r="X89" i="7" s="1"/>
  <c r="V89" i="7"/>
  <c r="W89" i="7" s="1"/>
  <c r="T89" i="7"/>
  <c r="Y88" i="7"/>
  <c r="X88" i="7" s="1"/>
  <c r="V88" i="7"/>
  <c r="W88" i="7" s="1"/>
  <c r="T88" i="7"/>
  <c r="Y87" i="7"/>
  <c r="X87" i="7" s="1"/>
  <c r="V87" i="7"/>
  <c r="W87" i="7" s="1"/>
  <c r="T87" i="7"/>
  <c r="Y86" i="7"/>
  <c r="X86" i="7" s="1"/>
  <c r="V86" i="7"/>
  <c r="W86" i="7" s="1"/>
  <c r="T86" i="7"/>
  <c r="Y85" i="7"/>
  <c r="X85" i="7" s="1"/>
  <c r="V85" i="7"/>
  <c r="W85" i="7" s="1"/>
  <c r="T85" i="7"/>
  <c r="Y84" i="7"/>
  <c r="X84" i="7" s="1"/>
  <c r="V84" i="7"/>
  <c r="W84" i="7" s="1"/>
  <c r="T84" i="7"/>
  <c r="Y83" i="7"/>
  <c r="X83" i="7" s="1"/>
  <c r="V83" i="7"/>
  <c r="W83" i="7" s="1"/>
  <c r="T83" i="7"/>
  <c r="Y82" i="7"/>
  <c r="X82" i="7" s="1"/>
  <c r="V82" i="7"/>
  <c r="W82" i="7" s="1"/>
  <c r="T82" i="7"/>
  <c r="Y80" i="7"/>
  <c r="X80" i="7" s="1"/>
  <c r="V80" i="7"/>
  <c r="W80" i="7" s="1"/>
  <c r="T80" i="7"/>
  <c r="Y79" i="7"/>
  <c r="X79" i="7" s="1"/>
  <c r="V79" i="7"/>
  <c r="W79" i="7" s="1"/>
  <c r="T79" i="7"/>
  <c r="Y78" i="7"/>
  <c r="X78" i="7" s="1"/>
  <c r="V78" i="7"/>
  <c r="W78" i="7" s="1"/>
  <c r="T78" i="7"/>
  <c r="Y77" i="7"/>
  <c r="X77" i="7" s="1"/>
  <c r="V77" i="7"/>
  <c r="W77" i="7" s="1"/>
  <c r="T77" i="7"/>
  <c r="Y76" i="7"/>
  <c r="X76" i="7" s="1"/>
  <c r="V76" i="7"/>
  <c r="W76" i="7" s="1"/>
  <c r="T76" i="7"/>
  <c r="Y75" i="7"/>
  <c r="X75" i="7" s="1"/>
  <c r="V75" i="7"/>
  <c r="W75" i="7" s="1"/>
  <c r="T75" i="7"/>
  <c r="Y74" i="7"/>
  <c r="X74" i="7" s="1"/>
  <c r="V74" i="7"/>
  <c r="W74" i="7" s="1"/>
  <c r="T74" i="7"/>
  <c r="Y73" i="7"/>
  <c r="V73" i="7"/>
  <c r="W73" i="7" s="1"/>
  <c r="T73" i="7"/>
  <c r="R70" i="7"/>
  <c r="V69" i="7"/>
  <c r="W69" i="7" s="1"/>
  <c r="T69" i="7"/>
  <c r="V68" i="7"/>
  <c r="W68" i="7" s="1"/>
  <c r="T68" i="7"/>
  <c r="V67" i="7"/>
  <c r="W67" i="7" s="1"/>
  <c r="T67" i="7"/>
  <c r="V66" i="7"/>
  <c r="W66" i="7" s="1"/>
  <c r="T66" i="7"/>
  <c r="V65" i="7"/>
  <c r="W65" i="7" s="1"/>
  <c r="T65" i="7"/>
  <c r="V64" i="7"/>
  <c r="W64" i="7" s="1"/>
  <c r="T64" i="7"/>
  <c r="V63" i="7"/>
  <c r="W63" i="7" s="1"/>
  <c r="T63" i="7"/>
  <c r="V62" i="7"/>
  <c r="W62" i="7" s="1"/>
  <c r="T62" i="7"/>
  <c r="V61" i="7"/>
  <c r="W61" i="7" s="1"/>
  <c r="T61" i="7"/>
  <c r="V60" i="7"/>
  <c r="W60" i="7" s="1"/>
  <c r="T60" i="7"/>
  <c r="V59" i="7"/>
  <c r="W59" i="7" s="1"/>
  <c r="T59" i="7"/>
  <c r="V58" i="7"/>
  <c r="W58" i="7" s="1"/>
  <c r="T58" i="7"/>
  <c r="V57" i="7"/>
  <c r="W57" i="7" s="1"/>
  <c r="T57" i="7"/>
  <c r="V55" i="7"/>
  <c r="W55" i="7" s="1"/>
  <c r="T55" i="7"/>
  <c r="V54" i="7"/>
  <c r="W54" i="7" s="1"/>
  <c r="T54" i="7"/>
  <c r="X53" i="7"/>
  <c r="V53" i="7"/>
  <c r="W53" i="7" s="1"/>
  <c r="T53" i="7"/>
  <c r="W52" i="7"/>
  <c r="T52" i="7"/>
  <c r="T51" i="7"/>
  <c r="W50" i="7"/>
  <c r="W49" i="7"/>
  <c r="T49" i="7"/>
  <c r="W48" i="7"/>
  <c r="T48" i="7"/>
  <c r="Z47" i="7"/>
  <c r="G98" i="6"/>
  <c r="I98" i="6"/>
  <c r="J98" i="6" s="1"/>
  <c r="L98" i="6"/>
  <c r="K98" i="6" s="1"/>
  <c r="G99" i="6"/>
  <c r="I99" i="6"/>
  <c r="J99" i="6" s="1"/>
  <c r="L99" i="6"/>
  <c r="K99" i="6" s="1"/>
  <c r="G77" i="6"/>
  <c r="I77" i="6"/>
  <c r="J77" i="6" s="1"/>
  <c r="L77" i="6"/>
  <c r="K77" i="6" s="1"/>
  <c r="G78" i="6"/>
  <c r="I78" i="6"/>
  <c r="J78" i="6" s="1"/>
  <c r="L78" i="6"/>
  <c r="K78" i="6" s="1"/>
  <c r="G86" i="6"/>
  <c r="I86" i="6"/>
  <c r="J86" i="6" s="1"/>
  <c r="L86" i="6"/>
  <c r="K86" i="6" s="1"/>
  <c r="G69" i="6"/>
  <c r="I69" i="6"/>
  <c r="J69" i="6" s="1"/>
  <c r="L69" i="6"/>
  <c r="K69" i="6" s="1"/>
  <c r="G60" i="6"/>
  <c r="I60" i="6"/>
  <c r="J60" i="6" s="1"/>
  <c r="L60" i="6"/>
  <c r="K60" i="6" s="1"/>
  <c r="G61" i="6"/>
  <c r="I61" i="6"/>
  <c r="J61" i="6" s="1"/>
  <c r="L61" i="6"/>
  <c r="K61" i="6" s="1"/>
  <c r="G93" i="6"/>
  <c r="I93" i="6"/>
  <c r="J93" i="6" s="1"/>
  <c r="L93" i="6"/>
  <c r="K93" i="6" s="1"/>
  <c r="G94" i="6"/>
  <c r="I94" i="6"/>
  <c r="J94" i="6" s="1"/>
  <c r="L94" i="6"/>
  <c r="K94" i="6" s="1"/>
  <c r="G95" i="6"/>
  <c r="I95" i="6"/>
  <c r="J95" i="6" s="1"/>
  <c r="L95" i="6"/>
  <c r="K95" i="6" s="1"/>
  <c r="G45" i="6"/>
  <c r="I45" i="6"/>
  <c r="J45" i="6" s="1"/>
  <c r="L45" i="6"/>
  <c r="K45" i="6" s="1"/>
  <c r="G46" i="6"/>
  <c r="I46" i="6"/>
  <c r="L46" i="6"/>
  <c r="K46" i="6" s="1"/>
  <c r="G47" i="6"/>
  <c r="I47" i="6"/>
  <c r="J47" i="6" s="1"/>
  <c r="L47" i="6"/>
  <c r="K47" i="6" s="1"/>
  <c r="G48" i="6"/>
  <c r="I48" i="6"/>
  <c r="L48" i="6"/>
  <c r="K48" i="6" s="1"/>
  <c r="G49" i="6"/>
  <c r="I49" i="6"/>
  <c r="J49" i="6" s="1"/>
  <c r="L49" i="6"/>
  <c r="K49" i="6" s="1"/>
  <c r="G50" i="6"/>
  <c r="I50" i="6"/>
  <c r="J50" i="6" s="1"/>
  <c r="L50" i="6"/>
  <c r="K50" i="6" s="1"/>
  <c r="G51" i="6"/>
  <c r="I51" i="6"/>
  <c r="J51" i="6" s="1"/>
  <c r="L51" i="6"/>
  <c r="K51" i="6" s="1"/>
  <c r="G36" i="6"/>
  <c r="I36" i="6"/>
  <c r="J36" i="6" s="1"/>
  <c r="L36" i="6"/>
  <c r="K36" i="6" s="1"/>
  <c r="G37" i="6"/>
  <c r="I37" i="6"/>
  <c r="J37" i="6" s="1"/>
  <c r="L37" i="6"/>
  <c r="K37" i="6" s="1"/>
  <c r="G28" i="6"/>
  <c r="I28" i="6"/>
  <c r="J28" i="6" s="1"/>
  <c r="L28" i="6"/>
  <c r="K28" i="6" s="1"/>
  <c r="G29" i="6"/>
  <c r="I29" i="6"/>
  <c r="J29" i="6" s="1"/>
  <c r="L29" i="6"/>
  <c r="K29" i="6" s="1"/>
  <c r="I18" i="6"/>
  <c r="L18" i="6"/>
  <c r="K18" i="6" s="1"/>
  <c r="I19" i="6"/>
  <c r="L19" i="6"/>
  <c r="K19" i="6" s="1"/>
  <c r="I20" i="6"/>
  <c r="L20" i="6"/>
  <c r="K20" i="6" s="1"/>
  <c r="G76" i="6"/>
  <c r="I76" i="6"/>
  <c r="J76" i="6" s="1"/>
  <c r="L76" i="6"/>
  <c r="K76" i="6" s="1"/>
  <c r="G79" i="6"/>
  <c r="I79" i="6"/>
  <c r="J79" i="6" s="1"/>
  <c r="L79" i="6"/>
  <c r="K79" i="6" s="1"/>
  <c r="G80" i="6"/>
  <c r="I80" i="6"/>
  <c r="J80" i="6" s="1"/>
  <c r="L80" i="6"/>
  <c r="K80" i="6" s="1"/>
  <c r="G81" i="6"/>
  <c r="I81" i="6"/>
  <c r="J81" i="6" s="1"/>
  <c r="L81" i="6"/>
  <c r="K81" i="6" s="1"/>
  <c r="G82" i="6"/>
  <c r="I82" i="6"/>
  <c r="J82" i="6" s="1"/>
  <c r="L82" i="6"/>
  <c r="K82" i="6" s="1"/>
  <c r="G83" i="6"/>
  <c r="I83" i="6"/>
  <c r="J83" i="6" s="1"/>
  <c r="L83" i="6"/>
  <c r="K83" i="6" s="1"/>
  <c r="G59" i="6"/>
  <c r="I59" i="6"/>
  <c r="J59" i="6" s="1"/>
  <c r="L59" i="6"/>
  <c r="K59" i="6" s="1"/>
  <c r="G62" i="6"/>
  <c r="I62" i="6"/>
  <c r="J62" i="6" s="1"/>
  <c r="L62" i="6"/>
  <c r="K62" i="6" s="1"/>
  <c r="G63" i="6"/>
  <c r="I63" i="6"/>
  <c r="J63" i="6" s="1"/>
  <c r="L63" i="6"/>
  <c r="K63" i="6" s="1"/>
  <c r="G64" i="6"/>
  <c r="I64" i="6"/>
  <c r="J64" i="6" s="1"/>
  <c r="L64" i="6"/>
  <c r="K64" i="6" s="1"/>
  <c r="G65" i="6"/>
  <c r="I65" i="6"/>
  <c r="J65" i="6" s="1"/>
  <c r="L65" i="6"/>
  <c r="K65" i="6" s="1"/>
  <c r="G96" i="6"/>
  <c r="I96" i="6"/>
  <c r="J96" i="6" s="1"/>
  <c r="L96" i="6"/>
  <c r="K96" i="6" s="1"/>
  <c r="G97" i="6"/>
  <c r="I97" i="6"/>
  <c r="J97" i="6" s="1"/>
  <c r="L97" i="6"/>
  <c r="K97" i="6" s="1"/>
  <c r="G100" i="6"/>
  <c r="I100" i="6"/>
  <c r="J100" i="6" s="1"/>
  <c r="L100" i="6"/>
  <c r="K100" i="6" s="1"/>
  <c r="G101" i="6"/>
  <c r="I101" i="6"/>
  <c r="J101" i="6" s="1"/>
  <c r="L101" i="6"/>
  <c r="K101" i="6" s="1"/>
  <c r="G102" i="6"/>
  <c r="I102" i="6"/>
  <c r="J102" i="6" s="1"/>
  <c r="L102" i="6"/>
  <c r="K102" i="6" s="1"/>
  <c r="G44" i="6"/>
  <c r="I44" i="6"/>
  <c r="J44" i="6" s="1"/>
  <c r="L44" i="6"/>
  <c r="K44" i="6" s="1"/>
  <c r="G52" i="6"/>
  <c r="I52" i="6"/>
  <c r="J52" i="6" s="1"/>
  <c r="L52" i="6"/>
  <c r="K52" i="6" s="1"/>
  <c r="G53" i="6"/>
  <c r="I53" i="6"/>
  <c r="J53" i="6" s="1"/>
  <c r="L53" i="6"/>
  <c r="K53" i="6" s="1"/>
  <c r="G27" i="6"/>
  <c r="I27" i="6"/>
  <c r="J27" i="6" s="1"/>
  <c r="L27" i="6"/>
  <c r="K27" i="6" s="1"/>
  <c r="G30" i="6"/>
  <c r="I30" i="6"/>
  <c r="J30" i="6" s="1"/>
  <c r="L30" i="6"/>
  <c r="K30" i="6" s="1"/>
  <c r="G31" i="6"/>
  <c r="I31" i="6"/>
  <c r="J31" i="6" s="1"/>
  <c r="L31" i="6"/>
  <c r="K31" i="6" s="1"/>
  <c r="G32" i="6"/>
  <c r="I32" i="6"/>
  <c r="J32" i="6" s="1"/>
  <c r="L32" i="6"/>
  <c r="K32" i="6" s="1"/>
  <c r="G33" i="6"/>
  <c r="I33" i="6"/>
  <c r="J33" i="6" s="1"/>
  <c r="L33" i="6"/>
  <c r="G34" i="6"/>
  <c r="I34" i="6"/>
  <c r="J34" i="6" s="1"/>
  <c r="L34" i="6"/>
  <c r="K34" i="6" s="1"/>
  <c r="I10" i="6"/>
  <c r="L10" i="6"/>
  <c r="K10" i="6" s="1"/>
  <c r="I11" i="6"/>
  <c r="L11" i="6"/>
  <c r="K11" i="6" s="1"/>
  <c r="I12" i="6"/>
  <c r="L12" i="6"/>
  <c r="K12" i="6" s="1"/>
  <c r="I13" i="6"/>
  <c r="L13" i="6"/>
  <c r="K13" i="6" s="1"/>
  <c r="I14" i="6"/>
  <c r="L14" i="6"/>
  <c r="K14" i="6" s="1"/>
  <c r="I15" i="6"/>
  <c r="L15" i="6"/>
  <c r="K15" i="6" s="1"/>
  <c r="I16" i="6"/>
  <c r="L16" i="6"/>
  <c r="K16" i="6" s="1"/>
  <c r="I17" i="6"/>
  <c r="L17" i="6"/>
  <c r="K17" i="6" s="1"/>
  <c r="I21" i="6"/>
  <c r="L21" i="6"/>
  <c r="K21" i="6" s="1"/>
  <c r="I22" i="6"/>
  <c r="L22" i="6"/>
  <c r="K22" i="6" s="1"/>
  <c r="I23" i="6"/>
  <c r="L23" i="6"/>
  <c r="K23" i="6" s="1"/>
  <c r="L91" i="6"/>
  <c r="K91" i="6" s="1"/>
  <c r="I91" i="6"/>
  <c r="J91" i="6" s="1"/>
  <c r="G91" i="6"/>
  <c r="G103" i="6"/>
  <c r="G92" i="6"/>
  <c r="G84" i="6"/>
  <c r="G85" i="6"/>
  <c r="G87" i="6"/>
  <c r="G88" i="6"/>
  <c r="G89" i="6"/>
  <c r="G90" i="6"/>
  <c r="G66" i="6"/>
  <c r="G67" i="6"/>
  <c r="G68" i="6"/>
  <c r="G70" i="6"/>
  <c r="G71" i="6"/>
  <c r="G72" i="6"/>
  <c r="G73" i="6"/>
  <c r="G42" i="6"/>
  <c r="I42" i="6"/>
  <c r="J42" i="6" s="1"/>
  <c r="L42" i="6"/>
  <c r="K42" i="6" s="1"/>
  <c r="G54" i="6"/>
  <c r="G43" i="6"/>
  <c r="G35" i="6"/>
  <c r="G38" i="6"/>
  <c r="G39" i="6"/>
  <c r="G40" i="6"/>
  <c r="G41" i="6"/>
  <c r="G26" i="6"/>
  <c r="G55" i="6" s="1"/>
  <c r="E104" i="6"/>
  <c r="E55" i="6"/>
  <c r="L103" i="6"/>
  <c r="K103" i="6" s="1"/>
  <c r="I103" i="6"/>
  <c r="J103" i="6" s="1"/>
  <c r="L92" i="6"/>
  <c r="K92" i="6" s="1"/>
  <c r="I92" i="6"/>
  <c r="J92" i="6" s="1"/>
  <c r="L90" i="6"/>
  <c r="K90" i="6" s="1"/>
  <c r="I90" i="6"/>
  <c r="J90" i="6" s="1"/>
  <c r="L89" i="6"/>
  <c r="K89" i="6" s="1"/>
  <c r="I89" i="6"/>
  <c r="J89" i="6" s="1"/>
  <c r="L88" i="6"/>
  <c r="K88" i="6" s="1"/>
  <c r="I88" i="6"/>
  <c r="J88" i="6" s="1"/>
  <c r="L87" i="6"/>
  <c r="K87" i="6" s="1"/>
  <c r="I87" i="6"/>
  <c r="J87" i="6" s="1"/>
  <c r="L85" i="6"/>
  <c r="K85" i="6" s="1"/>
  <c r="I85" i="6"/>
  <c r="J85" i="6" s="1"/>
  <c r="L84" i="6"/>
  <c r="K84" i="6" s="1"/>
  <c r="I84" i="6"/>
  <c r="J84" i="6" s="1"/>
  <c r="L73" i="6"/>
  <c r="K73" i="6" s="1"/>
  <c r="I73" i="6"/>
  <c r="J73" i="6" s="1"/>
  <c r="L72" i="6"/>
  <c r="K72" i="6" s="1"/>
  <c r="I72" i="6"/>
  <c r="J72" i="6" s="1"/>
  <c r="L71" i="6"/>
  <c r="K71" i="6" s="1"/>
  <c r="I71" i="6"/>
  <c r="J71" i="6" s="1"/>
  <c r="L70" i="6"/>
  <c r="K70" i="6" s="1"/>
  <c r="I70" i="6"/>
  <c r="J70" i="6" s="1"/>
  <c r="L68" i="6"/>
  <c r="K68" i="6" s="1"/>
  <c r="I68" i="6"/>
  <c r="J68" i="6" s="1"/>
  <c r="L67" i="6"/>
  <c r="K67" i="6" s="1"/>
  <c r="I67" i="6"/>
  <c r="J67" i="6" s="1"/>
  <c r="L66" i="6"/>
  <c r="K66" i="6" s="1"/>
  <c r="I66" i="6"/>
  <c r="J66" i="6" s="1"/>
  <c r="L54" i="6"/>
  <c r="K54" i="6" s="1"/>
  <c r="I54" i="6"/>
  <c r="J54" i="6" s="1"/>
  <c r="L43" i="6"/>
  <c r="K43" i="6" s="1"/>
  <c r="I43" i="6"/>
  <c r="J43" i="6" s="1"/>
  <c r="L41" i="6"/>
  <c r="K41" i="6" s="1"/>
  <c r="I41" i="6"/>
  <c r="J41" i="6" s="1"/>
  <c r="L40" i="6"/>
  <c r="K40" i="6" s="1"/>
  <c r="I40" i="6"/>
  <c r="J40" i="6" s="1"/>
  <c r="L39" i="6"/>
  <c r="K39" i="6" s="1"/>
  <c r="I39" i="6"/>
  <c r="J39" i="6" s="1"/>
  <c r="L38" i="6"/>
  <c r="K38" i="6" s="1"/>
  <c r="I38" i="6"/>
  <c r="J38" i="6" s="1"/>
  <c r="L35" i="6"/>
  <c r="K35" i="6" s="1"/>
  <c r="I35" i="6"/>
  <c r="J35" i="6" s="1"/>
  <c r="L26" i="6"/>
  <c r="I26" i="6"/>
  <c r="J26" i="6" s="1"/>
  <c r="L24" i="6"/>
  <c r="K24" i="6" s="1"/>
  <c r="I24" i="6"/>
  <c r="K26" i="6" l="1"/>
  <c r="L55" i="6"/>
  <c r="K55" i="6" s="1"/>
  <c r="J16" i="6"/>
  <c r="H16" i="6"/>
  <c r="K33" i="6"/>
  <c r="J20" i="6"/>
  <c r="H20" i="6"/>
  <c r="J18" i="6"/>
  <c r="H18" i="6"/>
  <c r="J23" i="6"/>
  <c r="H23" i="6"/>
  <c r="J12" i="6"/>
  <c r="H12" i="6"/>
  <c r="J22" i="6"/>
  <c r="H22" i="6"/>
  <c r="J15" i="6"/>
  <c r="H15" i="6"/>
  <c r="J11" i="6"/>
  <c r="H11" i="6"/>
  <c r="J24" i="6"/>
  <c r="H24" i="6"/>
  <c r="J17" i="6"/>
  <c r="H17" i="6"/>
  <c r="J19" i="6"/>
  <c r="H19" i="6"/>
  <c r="J13" i="6"/>
  <c r="H13" i="6"/>
  <c r="J21" i="6"/>
  <c r="H21" i="6"/>
  <c r="J14" i="6"/>
  <c r="H14" i="6"/>
  <c r="J10" i="6"/>
  <c r="H10" i="6"/>
  <c r="U73" i="7"/>
  <c r="U87" i="7"/>
  <c r="Y58" i="7"/>
  <c r="X58" i="7" s="1"/>
  <c r="U54" i="7"/>
  <c r="Y51" i="7"/>
  <c r="X51" i="7" s="1"/>
  <c r="Y66" i="7"/>
  <c r="U66" i="7" s="1"/>
  <c r="Y62" i="7"/>
  <c r="X62" i="7" s="1"/>
  <c r="U91" i="7"/>
  <c r="Y50" i="7"/>
  <c r="U50" i="7" s="1"/>
  <c r="Y69" i="7"/>
  <c r="X69" i="7" s="1"/>
  <c r="Y65" i="7"/>
  <c r="U65" i="7" s="1"/>
  <c r="U63" i="7"/>
  <c r="U85" i="7"/>
  <c r="U84" i="7"/>
  <c r="U89" i="7"/>
  <c r="Y95" i="7"/>
  <c r="X95" i="7" s="1"/>
  <c r="U77" i="7"/>
  <c r="U74" i="7"/>
  <c r="U76" i="7"/>
  <c r="U78" i="7"/>
  <c r="U80" i="7"/>
  <c r="U83" i="7"/>
  <c r="U93" i="7"/>
  <c r="X60" i="7"/>
  <c r="U90" i="7"/>
  <c r="U94" i="7"/>
  <c r="Y67" i="7"/>
  <c r="U67" i="7" s="1"/>
  <c r="Y61" i="7"/>
  <c r="X61" i="7" s="1"/>
  <c r="U88" i="7"/>
  <c r="X68" i="7"/>
  <c r="U68" i="7"/>
  <c r="U59" i="7"/>
  <c r="U60" i="7"/>
  <c r="U64" i="7"/>
  <c r="X52" i="7"/>
  <c r="U52" i="7"/>
  <c r="X55" i="7"/>
  <c r="U55" i="7"/>
  <c r="U53" i="7"/>
  <c r="W51" i="7"/>
  <c r="T70" i="7"/>
  <c r="U57" i="7"/>
  <c r="U49" i="7"/>
  <c r="Y48" i="7"/>
  <c r="W95" i="7"/>
  <c r="W70" i="7"/>
  <c r="X73" i="7"/>
  <c r="X54" i="7"/>
  <c r="X57" i="7"/>
  <c r="U75" i="7"/>
  <c r="U79" i="7"/>
  <c r="U82" i="7"/>
  <c r="U86" i="7"/>
  <c r="U92" i="7"/>
  <c r="T95" i="7"/>
  <c r="H98" i="6"/>
  <c r="H60" i="6"/>
  <c r="H86" i="6"/>
  <c r="H99" i="6"/>
  <c r="H61" i="6"/>
  <c r="H69" i="6"/>
  <c r="H93" i="6"/>
  <c r="H77" i="6"/>
  <c r="H95" i="6"/>
  <c r="H78" i="6"/>
  <c r="H94" i="6"/>
  <c r="H49" i="6"/>
  <c r="H46" i="6"/>
  <c r="H47" i="6"/>
  <c r="H48" i="6"/>
  <c r="H45" i="6"/>
  <c r="H28" i="6"/>
  <c r="H37" i="6"/>
  <c r="H51" i="6"/>
  <c r="H50" i="6"/>
  <c r="J46" i="6"/>
  <c r="J55" i="6" s="1"/>
  <c r="J48" i="6"/>
  <c r="H54" i="6"/>
  <c r="H29" i="6"/>
  <c r="H87" i="6"/>
  <c r="H36" i="6"/>
  <c r="H67" i="6"/>
  <c r="H39" i="6"/>
  <c r="H66" i="6"/>
  <c r="H92" i="6"/>
  <c r="H84" i="6"/>
  <c r="H71" i="6"/>
  <c r="H41" i="6"/>
  <c r="H68" i="6"/>
  <c r="H38" i="6"/>
  <c r="H90" i="6"/>
  <c r="H91" i="6"/>
  <c r="H85" i="6"/>
  <c r="H73" i="6"/>
  <c r="H88" i="6"/>
  <c r="H103" i="6"/>
  <c r="H35" i="6"/>
  <c r="H89" i="6"/>
  <c r="H70" i="6"/>
  <c r="H72" i="6"/>
  <c r="J104" i="6"/>
  <c r="H26" i="6"/>
  <c r="H43" i="6"/>
  <c r="H40" i="6"/>
  <c r="H83" i="6"/>
  <c r="H82" i="6"/>
  <c r="H81" i="6"/>
  <c r="H80" i="6"/>
  <c r="H79" i="6"/>
  <c r="H76" i="6"/>
  <c r="H65" i="6"/>
  <c r="H64" i="6"/>
  <c r="H63" i="6"/>
  <c r="H62" i="6"/>
  <c r="H59" i="6"/>
  <c r="H102" i="6"/>
  <c r="H101" i="6"/>
  <c r="H100" i="6"/>
  <c r="H97" i="6"/>
  <c r="H96" i="6"/>
  <c r="H53" i="6"/>
  <c r="H52" i="6"/>
  <c r="H44" i="6"/>
  <c r="H34" i="6"/>
  <c r="H33" i="6"/>
  <c r="H32" i="6"/>
  <c r="H31" i="6"/>
  <c r="H30" i="6"/>
  <c r="H27" i="6"/>
  <c r="H42" i="6"/>
  <c r="C27" i="4"/>
  <c r="B27" i="4"/>
  <c r="D26" i="4"/>
  <c r="D25" i="4"/>
  <c r="D24" i="4"/>
  <c r="D23" i="4"/>
  <c r="D14" i="4"/>
  <c r="D13" i="4"/>
  <c r="D12" i="4"/>
  <c r="D11" i="4"/>
  <c r="H55" i="6" l="1"/>
  <c r="U95" i="7"/>
  <c r="Z95" i="7" s="1"/>
  <c r="X50" i="7"/>
  <c r="U58" i="7"/>
  <c r="X65" i="7"/>
  <c r="U69" i="7"/>
  <c r="Y70" i="7"/>
  <c r="X70" i="7" s="1"/>
  <c r="X67" i="7"/>
  <c r="X66" i="7"/>
  <c r="U51" i="7"/>
  <c r="U62" i="7"/>
  <c r="U61" i="7"/>
  <c r="X48" i="7"/>
  <c r="U48" i="7"/>
  <c r="G104" i="6"/>
  <c r="H104" i="6"/>
  <c r="D27" i="4"/>
  <c r="U70" i="7" l="1"/>
  <c r="Z70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Kira Behlke</author>
  </authors>
  <commentList>
    <comment ref="O45" authorId="0" shapeId="0" xr:uid="{72F6335A-9326-41AE-B102-F85251AEB3FE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bitte die Referenznummer des Antrags eintragen</t>
        </r>
      </text>
    </comment>
    <comment ref="N48" authorId="0" shapeId="0" xr:uid="{3D9216B3-57A6-47B1-A5A3-5ED67A985A8A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Alle Kosten Ct/kWh</t>
        </r>
      </text>
    </comment>
    <comment ref="O48" authorId="0" shapeId="0" xr:uid="{423B7F6B-53FA-46C2-9C73-FFDB3176C21D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Startdatum vor dem förderfähigen Zeitraum (Tag der Preiserhöhung) der Abrechnungsperiode eintragen </t>
        </r>
      </text>
    </comment>
    <comment ref="P48" authorId="0" shapeId="0" xr:uid="{AC0B9154-A1AC-4A87-9FD8-E3C36CE680DE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Enddatum der Abrechnungsperiode eintragen </t>
        </r>
      </text>
    </comment>
    <comment ref="Q48" authorId="0" shapeId="0" xr:uid="{4495C14D-7332-409F-A3FF-198B4B174A4E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Kosten pro kWh</t>
        </r>
      </text>
    </comment>
    <comment ref="R48" authorId="0" shapeId="0" xr:uid="{DE7294AD-9517-480B-AF23-A52563E056D7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muss der Nettobetrag der Abrechnungsperiode von der Abrechnung abgeschrieben werden</t>
        </r>
      </text>
    </comment>
    <comment ref="T48" authorId="0" shapeId="0" xr:uid="{4779F072-1978-4FF7-B423-32866A70A827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Diese Zahl wirdautomatische berechnet</t>
        </r>
      </text>
    </comment>
    <comment ref="U48" authorId="0" shapeId="0" xr:uid="{03941F11-BB77-4BD9-9116-EBE65128CBE6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Diese Zahl wird automatische berechnet</t>
        </r>
      </text>
    </comment>
    <comment ref="Z48" authorId="0" shapeId="0" xr:uid="{5C393431-D2FB-4D1F-9F8D-1209AFAE20CF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Startdatum vor dem förderfähigen Zeitraum (Tag der Preiserhöhung) der Abrechnungsperiode eintragen </t>
        </r>
      </text>
    </comment>
    <comment ref="AA48" authorId="0" shapeId="0" xr:uid="{1758BE7E-F11C-4E01-9442-CCB956D7E780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Enddatum der Abrechnungsperiode eintragen. Allerdings nicht über den 30.09.23. </t>
        </r>
      </text>
    </comment>
    <comment ref="O56" authorId="0" shapeId="0" xr:uid="{05965C4E-3FBC-4D83-BB16-F07FE3537F4D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bitte die Summe der Verbrauchten kWh in der Abrechnungsperiode eintragen </t>
        </r>
      </text>
    </comment>
    <comment ref="N57" authorId="0" shapeId="0" xr:uid="{437D53F6-BEA0-46CC-84F0-11EFF76A947B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Alle Kosten EUR/Jahr</t>
        </r>
      </text>
    </comment>
    <comment ref="N65" authorId="0" shapeId="0" xr:uid="{A7CE6212-E5E7-4E6D-8C0C-76880C023F07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Entlastungen, Rabatte o. ä. wird in der Abrechnung aufgelistet. Hier bitte wie bei dem Arbeitspreis und dem Grundpreis das Datum und den Nettoberag eintragen</t>
        </r>
      </text>
    </comment>
    <comment ref="R65" authorId="0" shapeId="0" xr:uid="{FECFE8C7-A8E6-4AAE-ABA4-2E0885A18EB5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Nettobetrag bitte im </t>
        </r>
        <r>
          <rPr>
            <b/>
            <sz val="9"/>
            <color indexed="81"/>
            <rFont val="Segoe UI"/>
            <family val="2"/>
          </rPr>
          <t xml:space="preserve">Minus </t>
        </r>
        <r>
          <rPr>
            <sz val="9"/>
            <color indexed="81"/>
            <rFont val="Segoe UI"/>
            <charset val="1"/>
          </rPr>
          <t>eintragen</t>
        </r>
      </text>
    </comment>
    <comment ref="U70" authorId="0" shapeId="0" xr:uid="{D37593B7-C736-4CB7-ACFE-EAA8B65F4B6F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ff. Gesamtkosten</t>
        </r>
      </text>
    </comment>
    <comment ref="Z70" authorId="0" shapeId="0" xr:uid="{FFE47BD0-E3C3-439B-9C9B-6582BE388E1B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ff. monatliche Kosten</t>
        </r>
      </text>
    </comment>
    <comment ref="O72" authorId="0" shapeId="0" xr:uid="{55896079-CBB1-4ADE-9B74-2842145A907A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Der Teil der Tabelle ist analog zu dem oberen Teil auszufüllen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Kira Behlke</author>
  </authors>
  <commentList>
    <comment ref="I15" authorId="0" shapeId="0" xr:uid="{C1A2EE91-A31A-4E91-9777-A7FDCCEDC0DB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bitte die Referenznummer des Antrags eintragen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Kira Behlke</author>
  </authors>
  <commentList>
    <comment ref="B7" authorId="0" shapeId="0" xr:uid="{34AD56BD-3E92-4ED8-8647-DFB4764C7A13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bitte die Referenznummer des Antrags eintragen</t>
        </r>
      </text>
    </comment>
    <comment ref="A10" authorId="0" shapeId="0" xr:uid="{B5F7B253-3816-4F54-9AD9-9E62EF7A328E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Alle Kosten Ct/kWh</t>
        </r>
      </text>
    </comment>
    <comment ref="B10" authorId="0" shapeId="0" xr:uid="{56A08F9F-8E24-4BF3-BCFE-89BBDA8DAEC4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Startdatum von vor dem förderfähigen Zeitraum (Zeitraum vor der Preiserhöhung) der Abrechnungsperiode eintragen </t>
        </r>
      </text>
    </comment>
    <comment ref="C10" authorId="0" shapeId="0" xr:uid="{590F7D70-ED90-4CD3-8986-AB7E3507750C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Enddatum der Abrechnungsperiode eintragen </t>
        </r>
      </text>
    </comment>
    <comment ref="D10" authorId="0" shapeId="0" xr:uid="{B60861E9-8E65-4B39-AA10-20F15E893A0C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Kosten pro kWh</t>
        </r>
      </text>
    </comment>
    <comment ref="E10" authorId="0" shapeId="0" xr:uid="{0EAEC908-0869-4698-BAD3-C1F8E3F1C838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muss der Nettobetrag der Abrechnungsperiode von der Abrechnung abgeschrieben werden</t>
        </r>
      </text>
    </comment>
    <comment ref="G10" authorId="0" shapeId="0" xr:uid="{0F418BE4-2608-43C8-9C5B-7E22E9F06D04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Diese Zahl wirdautomatische berechnet</t>
        </r>
      </text>
    </comment>
    <comment ref="H10" authorId="0" shapeId="0" xr:uid="{FEAEBDAE-73AB-4608-8942-85D2191314BC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Diese Zahl wird automatische berechnet</t>
        </r>
      </text>
    </comment>
    <comment ref="M10" authorId="0" shapeId="0" xr:uid="{015FE2EA-D711-4196-8905-0F50440083E5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Startdatum vor dem förderfähigen Zeitraum (Tag der Preiserhöhung) der Abrechnungsperiode eintragen </t>
        </r>
      </text>
    </comment>
    <comment ref="N10" authorId="0" shapeId="0" xr:uid="{B72D5A9C-711B-49D1-8A7B-6FD275684300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Enddatum der Abrechnungsperiode eintragen. Allerdings nicht über den 30.09.23. </t>
        </r>
      </text>
    </comment>
    <comment ref="B18" authorId="0" shapeId="0" xr:uid="{25ED28AC-02CE-4148-A21D-752BC755B805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bitte die Summe der Verbrauchten kWh in der Abrechnungsperiode eintragen </t>
        </r>
      </text>
    </comment>
    <comment ref="A19" authorId="0" shapeId="0" xr:uid="{266B9D35-D34E-4A12-9B47-5C0A431317EF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Alle Kosten EUR/Jahr</t>
        </r>
      </text>
    </comment>
    <comment ref="B19" authorId="0" shapeId="0" xr:uid="{E40FE5B0-139C-45CB-B461-296DA87089D1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Startdatum vor dem förderfähigen Zeitraum (Tag der Preiserhöhung) der Abrechnungsperiode eintragen </t>
        </r>
      </text>
    </comment>
    <comment ref="C19" authorId="0" shapeId="0" xr:uid="{1045F8AD-401F-48C6-9221-25F0F18AF271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Enddatum der Abrechnungsperiode eintragen </t>
        </r>
      </text>
    </comment>
    <comment ref="M19" authorId="0" shapeId="0" xr:uid="{7E0AE51F-365F-4344-97FA-5E0311BD84BF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Startdatum vor dem förderfähigen Zeitraum (Tag der Preiserhöhung) der Abrechnungsperiode eintragen </t>
        </r>
      </text>
    </comment>
    <comment ref="N19" authorId="0" shapeId="0" xr:uid="{E1E24907-91E7-41ED-8F51-8A7E220CE054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Enddatum der Abrechnungsperiode eintragen </t>
        </r>
      </text>
    </comment>
    <comment ref="A27" authorId="0" shapeId="0" xr:uid="{D4766395-EE01-4438-B761-3D84ECC058EC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Entlastungen, Rabatte o. ä. wird in der Abrechnung aufgelistet. Hier bitte wie bei dem Arbeitspreis und dem Grundpreis das Datum und den Nettoberag eintragen</t>
        </r>
      </text>
    </comment>
    <comment ref="E27" authorId="0" shapeId="0" xr:uid="{597B9764-C2C2-47B9-ADE5-B7D8C76A81C7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Nettobetrag bitte im </t>
        </r>
        <r>
          <rPr>
            <b/>
            <sz val="9"/>
            <color indexed="81"/>
            <rFont val="Segoe UI"/>
            <family val="2"/>
          </rPr>
          <t xml:space="preserve">Minus </t>
        </r>
        <r>
          <rPr>
            <sz val="9"/>
            <color indexed="81"/>
            <rFont val="Segoe UI"/>
            <charset val="1"/>
          </rPr>
          <t>eintragen</t>
        </r>
      </text>
    </comment>
    <comment ref="H32" authorId="0" shapeId="0" xr:uid="{1115186E-3120-49F5-BBB1-257B5B557017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ff. Gesamtkosten</t>
        </r>
      </text>
    </comment>
    <comment ref="M32" authorId="0" shapeId="0" xr:uid="{6C7700D2-C488-4EB9-8EB5-97E4C84B38D2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förderfähige monatliche Kosten vor dem Förderzeitraum (muss im Förderportal eingetragen werden)</t>
        </r>
      </text>
    </comment>
    <comment ref="A35" authorId="0" shapeId="0" xr:uid="{D2B17FBC-B22D-47E7-9955-9B40161858AC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Alle Kosten Ct/kWh</t>
        </r>
      </text>
    </comment>
    <comment ref="B35" authorId="0" shapeId="0" xr:uid="{8709BE80-346E-4CDF-986F-DF7FC7A0C5C1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Startdatum für den Förderzeitraum (Tag der Preiserhöhung) der Abrechnungsperiode eintragen </t>
        </r>
      </text>
    </comment>
    <comment ref="C35" authorId="0" shapeId="0" xr:uid="{F11F3B15-1B5F-45FD-93F0-7C875F9711EB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Enddatum der Abrechnungsperiode eintragen </t>
        </r>
      </text>
    </comment>
    <comment ref="D35" authorId="0" shapeId="0" xr:uid="{AF7E8ED7-D63E-40B9-A5EB-C505E40740AA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Kosten pro kWh</t>
        </r>
      </text>
    </comment>
    <comment ref="E35" authorId="0" shapeId="0" xr:uid="{FF25B157-8EBD-48BB-8E6B-EAFB394E75DB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muss der Nettobetrag der Abrechnungsperiode von der Abrechnung abgeschrieben werden</t>
        </r>
      </text>
    </comment>
    <comment ref="G35" authorId="0" shapeId="0" xr:uid="{3E4C93D4-14F1-4940-A322-B6DDDC850B6C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Diese Zahl wirdautomatische berechnet</t>
        </r>
      </text>
    </comment>
    <comment ref="H35" authorId="0" shapeId="0" xr:uid="{14FA2BBB-AF61-4D5B-B421-3B8977E44952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Diese Zahl wird automatische berechnet</t>
        </r>
      </text>
    </comment>
    <comment ref="M35" authorId="0" shapeId="0" xr:uid="{C1467805-BBA6-4DAF-9D86-8656CA8921A4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Startdatum für den Förderzeitraum (Tag der Preiserhöhung) der Abrechnungsperiode eintragen </t>
        </r>
      </text>
    </comment>
    <comment ref="N35" authorId="0" shapeId="0" xr:uid="{E208D6C9-0ADB-41FD-AABD-3CFA908ED5DC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Enddatum der Abrechnungsperiode eintragen. Allerdings nicht über den 30.09.23. </t>
        </r>
      </text>
    </comment>
    <comment ref="B43" authorId="0" shapeId="0" xr:uid="{257ECBAE-BD39-4982-A6D5-5000844CB061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bitte die Summe der Verbrauchten kWh in der Abrechnungsperiode eintragen </t>
        </r>
      </text>
    </comment>
    <comment ref="A44" authorId="0" shapeId="0" xr:uid="{499B6270-1583-4D61-A89F-12786D60C29D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Alle Kosten EUR/Jahr</t>
        </r>
      </text>
    </comment>
    <comment ref="B44" authorId="0" shapeId="0" xr:uid="{71141FA3-93EE-400F-B39B-C44902AA74BB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Startdatum vor dem förderfähigen Zeitraum (Tag der Preiserhöhung) der Abrechnungsperiode eintragen </t>
        </r>
      </text>
    </comment>
    <comment ref="C44" authorId="0" shapeId="0" xr:uid="{F564E9C4-B705-46D1-9091-50F63AA510B4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Enddatum der Abrechnungsperiode eintragen </t>
        </r>
      </text>
    </comment>
    <comment ref="M44" authorId="0" shapeId="0" xr:uid="{81E08FB6-1E02-48FA-9312-A46D3BB33D23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Startdatum für den Förderzeitraum (Tag der Preiserhöhung) der Abrechnungsperiode eintragen </t>
        </r>
      </text>
    </comment>
    <comment ref="N44" authorId="0" shapeId="0" xr:uid="{3D697D6D-BC3D-4A1D-8455-B6390B424B06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Enddatum der Abrechnungsperiode eintragen. Allerdings nicht über den 30.09.23. </t>
        </r>
      </text>
    </comment>
    <comment ref="E52" authorId="0" shapeId="0" xr:uid="{CF430BFD-3A43-445E-A147-0D08A93EBC0B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Nettobetrag bitte im </t>
        </r>
        <r>
          <rPr>
            <b/>
            <sz val="9"/>
            <color indexed="81"/>
            <rFont val="Segoe UI"/>
            <family val="2"/>
          </rPr>
          <t xml:space="preserve">Minus </t>
        </r>
        <r>
          <rPr>
            <sz val="9"/>
            <color indexed="81"/>
            <rFont val="Segoe UI"/>
            <charset val="1"/>
          </rPr>
          <t>eintragen</t>
        </r>
      </text>
    </comment>
    <comment ref="M57" authorId="0" shapeId="0" xr:uid="{F3CDE009-0A23-41A8-B0A3-6175B51F8496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förderfähige monatliche Kosten für den Förderzeitraum (muss im Förderportal eingtargen werden)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Kira Behlke</author>
  </authors>
  <commentList>
    <comment ref="B6" authorId="0" shapeId="0" xr:uid="{6A2C940E-25F9-4960-BF5F-D3E69A922A13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bitte die Referenznummer des Antrags eintragen</t>
        </r>
      </text>
    </comment>
    <comment ref="A9" authorId="0" shapeId="0" xr:uid="{C7792C8A-4DF4-4A0C-9774-00E67A549849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Alle Kosten Ct/kWh</t>
        </r>
      </text>
    </comment>
    <comment ref="B9" authorId="0" shapeId="0" xr:uid="{632A2F0D-8F4A-4CFB-B990-5EBA4C27021A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Startdatum von vor dem förderfähigen Zeitraum (Zeitraum vor der Preiserhöhung) der Abrechnungsperiode eintragen </t>
        </r>
      </text>
    </comment>
    <comment ref="C9" authorId="0" shapeId="0" xr:uid="{5C0338FD-1C85-4E7E-8900-997F55E188E7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Enddatum der Abrechnungsperiode eintragen </t>
        </r>
      </text>
    </comment>
    <comment ref="D9" authorId="0" shapeId="0" xr:uid="{6B1EDE24-5BAE-4833-B373-8252A5F7090C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Kosten pro kWh</t>
        </r>
      </text>
    </comment>
    <comment ref="E9" authorId="0" shapeId="0" xr:uid="{0F56692B-1B50-4CB8-AC67-689898B181A0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muss der Nettobetrag der Abrechnungsperiode von der Abrechnung abgeschrieben werden</t>
        </r>
      </text>
    </comment>
    <comment ref="G9" authorId="0" shapeId="0" xr:uid="{12CE034F-487E-41F0-843E-8356A1220FE1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Diese Zahl wirdautomatische berechnet</t>
        </r>
      </text>
    </comment>
    <comment ref="H9" authorId="0" shapeId="0" xr:uid="{AEB974DB-645D-4A68-89D5-C11E05FECE52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Diese Zahl wird automatische berechnet</t>
        </r>
      </text>
    </comment>
    <comment ref="M9" authorId="0" shapeId="0" xr:uid="{B3170970-DD13-482D-B224-3B7924DB51B5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Startdatum vor dem förderfähigen Zeitraum (Tag der Preiserhöhung) der Abrechnungsperiode eintragen </t>
        </r>
      </text>
    </comment>
    <comment ref="N9" authorId="0" shapeId="0" xr:uid="{D9EFA001-5A3D-4BC5-9C1B-00D92CBADF7E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Enddatum der Abrechnungsperiode eintragen. Allerdings nicht über den 30.09.23. </t>
        </r>
      </text>
    </comment>
    <comment ref="B25" authorId="0" shapeId="0" xr:uid="{DF928AD3-1DFE-4D4E-95AB-396285396ED6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bitte die Summe der Verbrauchten kWh in der Abrechnungsperiode eintragen </t>
        </r>
      </text>
    </comment>
    <comment ref="A26" authorId="0" shapeId="0" xr:uid="{A8658815-691E-4FBB-8FFB-91A1B842DD0E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Alle Kosten EUR/Jahr</t>
        </r>
      </text>
    </comment>
    <comment ref="B26" authorId="0" shapeId="0" xr:uid="{B805260A-5570-4E9D-8C39-0D772912C1F8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Startdatum vor dem förderfähigen Zeitraum (Tag der Preiserhöhung) der Abrechnungsperiode eintragen </t>
        </r>
      </text>
    </comment>
    <comment ref="C26" authorId="0" shapeId="0" xr:uid="{662700B4-836B-4290-BBDD-09CAE48061BD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Enddatum der Abrechnungsperiode eintragen </t>
        </r>
      </text>
    </comment>
    <comment ref="M26" authorId="0" shapeId="0" xr:uid="{CA7BE536-87B7-46A3-BDA9-3E94B18E2CEA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Startdatum vor dem förderfähigen Zeitraum (Tag der Preiserhöhung) der Abrechnungsperiode eintragen </t>
        </r>
      </text>
    </comment>
    <comment ref="N26" authorId="0" shapeId="0" xr:uid="{9B4B9E80-C71D-417B-B67C-76F34821CC4D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Enddatum der Abrechnungsperiode eintragen </t>
        </r>
      </text>
    </comment>
    <comment ref="E42" authorId="0" shapeId="0" xr:uid="{24B5C526-9261-4AB4-A927-B7A3E930AA57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Nettobetrag bitte im </t>
        </r>
        <r>
          <rPr>
            <b/>
            <sz val="9"/>
            <color indexed="81"/>
            <rFont val="Segoe UI"/>
            <family val="2"/>
          </rPr>
          <t xml:space="preserve">Minus </t>
        </r>
        <r>
          <rPr>
            <sz val="9"/>
            <color indexed="81"/>
            <rFont val="Segoe UI"/>
            <charset val="1"/>
          </rPr>
          <t>eintragen</t>
        </r>
      </text>
    </comment>
    <comment ref="A43" authorId="0" shapeId="0" xr:uid="{F1676636-76F1-41D5-8F38-79D3CBDFC6C0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Entlastungen, Rabatte o. ä. wird in der Abrechnung aufgelistet. Hier bitte wie bei dem Arbeitspreis und dem Grundpreis das Datum und den Nettoberag eintragen</t>
        </r>
      </text>
    </comment>
    <comment ref="E43" authorId="0" shapeId="0" xr:uid="{3EF6400B-8074-4FCA-B9F4-1F50D15EB12D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Nettobetrag bitte im </t>
        </r>
        <r>
          <rPr>
            <b/>
            <sz val="9"/>
            <color indexed="81"/>
            <rFont val="Segoe UI"/>
            <family val="2"/>
          </rPr>
          <t xml:space="preserve">Minus </t>
        </r>
        <r>
          <rPr>
            <sz val="9"/>
            <color indexed="81"/>
            <rFont val="Segoe UI"/>
            <charset val="1"/>
          </rPr>
          <t>eintragen</t>
        </r>
      </text>
    </comment>
    <comment ref="H55" authorId="0" shapeId="0" xr:uid="{8CFEC3AE-6D10-4A32-9305-BD6D233B4CF1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ff. Gesamtkosten</t>
        </r>
      </text>
    </comment>
    <comment ref="M55" authorId="0" shapeId="0" xr:uid="{462FA985-357D-4554-A6D8-ED545DFD6C61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förderfähige monatliche Kosten vor dem Förderzeitraum (muss im Förderportal eingetragen werden)</t>
        </r>
      </text>
    </comment>
    <comment ref="A58" authorId="0" shapeId="0" xr:uid="{638D5962-0148-4B9F-9217-D2E49B76995E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Alle Kosten Ct/kWh</t>
        </r>
      </text>
    </comment>
    <comment ref="B58" authorId="0" shapeId="0" xr:uid="{8DFB4587-A3C5-422F-8269-271A126D6249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Startdatum für den Förderzeitraum (Tag der Preiserhöhung) der Abrechnungsperiode eintragen </t>
        </r>
      </text>
    </comment>
    <comment ref="C58" authorId="0" shapeId="0" xr:uid="{25DA4C99-3B8B-4FCE-B667-9C171243F849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Enddatum der Abrechnungsperiode eintragen </t>
        </r>
      </text>
    </comment>
    <comment ref="D58" authorId="0" shapeId="0" xr:uid="{CF291D92-B5A8-477C-8E61-3BECF2E5339D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Kosten pro kWh</t>
        </r>
      </text>
    </comment>
    <comment ref="E58" authorId="0" shapeId="0" xr:uid="{2824E660-81FB-4DC3-86A5-94B266E14D4D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muss der Nettobetrag der Abrechnungsperiode von der Abrechnung abgeschrieben werden</t>
        </r>
      </text>
    </comment>
    <comment ref="G58" authorId="0" shapeId="0" xr:uid="{1E61D1A0-61B9-4F1A-A8B9-45552B2B9671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Diese Zahl wirdautomatische berechnet</t>
        </r>
      </text>
    </comment>
    <comment ref="H58" authorId="0" shapeId="0" xr:uid="{21E1FF4E-E27E-4F97-860A-E23773582ADA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Diese Zahl wird automatische berechnet</t>
        </r>
      </text>
    </comment>
    <comment ref="M58" authorId="0" shapeId="0" xr:uid="{F244D67F-8BA4-4783-A79A-90FB6C9B9950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Startdatum für den Förderzeitraum (Tag der Preiserhöhung) der Abrechnungsperiode eintragen </t>
        </r>
      </text>
    </comment>
    <comment ref="N58" authorId="0" shapeId="0" xr:uid="{1F3F52FD-37D0-4FB9-918F-635B0CEAEFFE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Enddatum der Abrechnungsperiode eintragen. Allerdings nicht über den 30.09.23. </t>
        </r>
      </text>
    </comment>
    <comment ref="B74" authorId="0" shapeId="0" xr:uid="{ADD6B79E-7BAA-4013-9588-66F74B6837E1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bitte die Summe der Verbrauchten kWh in der Abrechnungsperiode eintragen </t>
        </r>
      </text>
    </comment>
    <comment ref="A75" authorId="0" shapeId="0" xr:uid="{745B5A97-D07B-43AB-BA3E-10702DE0902F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Alle Kosten EUR/Jahr</t>
        </r>
      </text>
    </comment>
    <comment ref="B75" authorId="0" shapeId="0" xr:uid="{478F9361-FA59-496D-8EE4-1BDEBDF02E73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Startdatum vor dem förderfähigen Zeitraum (Tag der Preiserhöhung) der Abrechnungsperiode eintragen </t>
        </r>
      </text>
    </comment>
    <comment ref="C75" authorId="0" shapeId="0" xr:uid="{4E1F4E25-D5C4-4195-89A6-AA8C17B7B3C7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Enddatum der Abrechnungsperiode eintragen </t>
        </r>
      </text>
    </comment>
    <comment ref="M75" authorId="0" shapeId="0" xr:uid="{02147ADD-F0B7-4A83-86F0-CB3F6C851655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Startdatum für den Förderzeitraum (Tag der Preiserhöhung) der Abrechnungsperiode eintragen </t>
        </r>
      </text>
    </comment>
    <comment ref="N75" authorId="0" shapeId="0" xr:uid="{6B55F47F-11A2-4B97-936A-734AD4AE0257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das Enddatum der Abrechnungsperiode eintragen. Allerdings nicht über den 30.09.23. </t>
        </r>
      </text>
    </comment>
    <comment ref="E91" authorId="0" shapeId="0" xr:uid="{DF54CE20-E5F5-40F2-A10C-5427570693A8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Nettobetrag bitte im </t>
        </r>
        <r>
          <rPr>
            <b/>
            <sz val="9"/>
            <color indexed="81"/>
            <rFont val="Segoe UI"/>
            <family val="2"/>
          </rPr>
          <t xml:space="preserve">Minus </t>
        </r>
        <r>
          <rPr>
            <sz val="9"/>
            <color indexed="81"/>
            <rFont val="Segoe UI"/>
            <charset val="1"/>
          </rPr>
          <t>eintragen</t>
        </r>
      </text>
    </comment>
    <comment ref="A92" authorId="0" shapeId="0" xr:uid="{351DFCBC-6FDB-4C8B-80D1-2E27016C76ED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Entlastungen, Rabatte o. ä. wird in der Abrechnung aufgelistet. Hier bitte wie bei dem Arbeitspreis und dem Grundpreis das Datum und den Nettoberag eintragen</t>
        </r>
      </text>
    </comment>
    <comment ref="E92" authorId="0" shapeId="0" xr:uid="{1576FACF-5EDA-4DAF-84CE-D9CDE02CED36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Nettobetrag bitte im </t>
        </r>
        <r>
          <rPr>
            <b/>
            <sz val="9"/>
            <color indexed="81"/>
            <rFont val="Segoe UI"/>
            <family val="2"/>
          </rPr>
          <t xml:space="preserve">Minus </t>
        </r>
        <r>
          <rPr>
            <sz val="9"/>
            <color indexed="81"/>
            <rFont val="Segoe UI"/>
            <charset val="1"/>
          </rPr>
          <t>eintragen</t>
        </r>
      </text>
    </comment>
    <comment ref="M104" authorId="0" shapeId="0" xr:uid="{0C0D8A5B-DC82-4750-9D17-8581F83D4314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förderfähige monatliche Kosten für den Förderzeitraum (muss im Förderportal eingtargen werden)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Kira Behlke</author>
  </authors>
  <commentList>
    <comment ref="B7" authorId="0" shapeId="0" xr:uid="{44B46E59-7C43-471D-9D98-DD9EEACC8B00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bitte die Referenznummer des Antrags eintragen</t>
        </r>
      </text>
    </comment>
    <comment ref="A11" authorId="0" shapeId="0" xr:uid="{21866CE8-3DC4-481F-87A6-F95072699EDF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bitte das Datum des Einkaufs eintragen</t>
        </r>
      </text>
    </comment>
    <comment ref="B11" authorId="0" shapeId="0" xr:uid="{A8A98920-92F2-42EF-A078-DB105CFB1164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bitte die Menge des Einkaufs eintragen. (Liter, Kilogramm, usw.)</t>
        </r>
      </text>
    </comment>
    <comment ref="C11" authorId="0" shapeId="0" xr:uid="{E8F38D72-02E5-4A39-9F45-1C9C3628970F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bitte die Gesamtkosten (brutto) der Rechnung eintragen</t>
        </r>
      </text>
    </comment>
    <comment ref="B17" authorId="0" shapeId="0" xr:uid="{A5758987-AB3B-41E7-905A-017AEE175BE1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bitte den durchschn. Verbrauch, wie im Förderportal, eintragen</t>
        </r>
      </text>
    </comment>
    <comment ref="B18" authorId="0" shapeId="0" xr:uid="{DFDE48C5-6076-4E95-9A7E-0B37E6D0CFC7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Diese Zahl wird automatisch errechnet und muss im Förderportal eingetragen werden</t>
        </r>
      </text>
    </comment>
    <comment ref="A23" authorId="0" shapeId="0" xr:uid="{3FF5C295-CC8E-422F-991B-36F6DAF60C9E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bitte das Datum des Einkaufs eintragen</t>
        </r>
      </text>
    </comment>
    <comment ref="B23" authorId="0" shapeId="0" xr:uid="{2F21B6AE-13D8-4273-8ACD-0E41D150A91C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bitte die Menge des Einkaufs eintragen. (Liter, Kilogramm, usw.)</t>
        </r>
      </text>
    </comment>
    <comment ref="C23" authorId="0" shapeId="0" xr:uid="{A3E49699-3923-4EB5-B75C-1DEE6CB4432D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Hier bitte die Gesamtkosten (brutto) der Rechnung eintragen</t>
        </r>
      </text>
    </comment>
    <comment ref="B30" authorId="0" shapeId="0" xr:uid="{C016317D-D000-4F15-8A24-F4553EB8BF02}">
      <text>
        <r>
          <rPr>
            <b/>
            <sz val="9"/>
            <color indexed="81"/>
            <rFont val="Segoe UI"/>
            <charset val="1"/>
          </rPr>
          <t>Kira Behlke:</t>
        </r>
        <r>
          <rPr>
            <sz val="9"/>
            <color indexed="81"/>
            <rFont val="Segoe UI"/>
            <charset val="1"/>
          </rPr>
          <t xml:space="preserve">
Diese Zahl wird automatisch errechnet und muss im Förderportal eingetragen werden</t>
        </r>
      </text>
    </comment>
  </commentList>
</comments>
</file>

<file path=xl/sharedStrings.xml><?xml version="1.0" encoding="utf-8"?>
<sst xmlns="http://schemas.openxmlformats.org/spreadsheetml/2006/main" count="155" uniqueCount="54">
  <si>
    <t>Strom</t>
  </si>
  <si>
    <t>Gas</t>
  </si>
  <si>
    <t>Arbeitspreis</t>
  </si>
  <si>
    <t>Grundpreis</t>
  </si>
  <si>
    <t>Ust</t>
  </si>
  <si>
    <t>Netto</t>
  </si>
  <si>
    <t>Brutto</t>
  </si>
  <si>
    <t>Monate</t>
  </si>
  <si>
    <t>Tage</t>
  </si>
  <si>
    <t>kWh</t>
  </si>
  <si>
    <t>ff. Betrag</t>
  </si>
  <si>
    <t>ff. Monate</t>
  </si>
  <si>
    <t>ff. Tage</t>
  </si>
  <si>
    <t>ff. Zeitraum</t>
  </si>
  <si>
    <t xml:space="preserve">Gassteuersenkung </t>
  </si>
  <si>
    <t xml:space="preserve">Durchschn. Kosten vor dem Förderzeitraum </t>
  </si>
  <si>
    <t>Summe</t>
  </si>
  <si>
    <t xml:space="preserve">Durchschnittliche Kosten </t>
  </si>
  <si>
    <t xml:space="preserve">Durchschn. Kosten im Förderzeitraum </t>
  </si>
  <si>
    <t>Referenznummer:</t>
  </si>
  <si>
    <t>vor ff. Zeitraum</t>
  </si>
  <si>
    <t>Dezemberhilfe</t>
  </si>
  <si>
    <t>Entlastung/Rabatte</t>
  </si>
  <si>
    <t xml:space="preserve">Preis je Einheit </t>
  </si>
  <si>
    <t>netto Betrag</t>
  </si>
  <si>
    <t>brutto Betrag</t>
  </si>
  <si>
    <t>2023-XXXXXX-NDS-ENKZU-XXXXX</t>
  </si>
  <si>
    <t>Durchschn. Verbrauch der letzen 5 Jahre</t>
  </si>
  <si>
    <t>Achtung! Sie befinden sich auf einem Beispiel - Es sind keine Änderungen möglich.</t>
  </si>
  <si>
    <t>Hier kommen Sie zur Eingabe Ihrer Zahlen in der Tabelle für Gas/Fernwärme.</t>
  </si>
  <si>
    <t>Hier kommen Sie zum Beispiel für bevorratete Energieträger.</t>
  </si>
  <si>
    <t>Hier kommen Sie zur Eingabe Ihrer Zahlen in der Tabelle für bevorratete Energieträger.</t>
  </si>
  <si>
    <t xml:space="preserve"> Hier kommen Sie zur Eingabe Ihrer Zahlen in der Tabelle für Strom.</t>
  </si>
  <si>
    <t xml:space="preserve">Achtung! Sie befinden sich auf einem Beispiel - Es sind keine Änderungen möglich.
</t>
  </si>
  <si>
    <t>Hier kommen Sie zum Beispiel für Strom</t>
  </si>
  <si>
    <t>Durchschnittliche Kosten  im Förderzeitraum</t>
  </si>
  <si>
    <t xml:space="preserve">Durchschnittliche Kosten vor dem Förderzeitraum </t>
  </si>
  <si>
    <t>Achtung! Hier sind  Ihre Zahlen einzutragen.</t>
  </si>
  <si>
    <t>Entlastung/Rabatte (die Beträge müssen im Minus eingetragen werden)</t>
  </si>
  <si>
    <t>Dezemberhilfe (die Beträge müssen im Minus eingetragen werden)</t>
  </si>
  <si>
    <t>Menge des Einkaufs</t>
  </si>
  <si>
    <t>Datum des Einkaufs</t>
  </si>
  <si>
    <t>€/Menge</t>
  </si>
  <si>
    <t>Kosten des Einkaufs brutto[€]</t>
  </si>
  <si>
    <t xml:space="preserve">Durchschittliche Kosten im Förderzeitraum </t>
  </si>
  <si>
    <t xml:space="preserve">Durchschnittliche  Kosten vor dem Förderzeitraum </t>
  </si>
  <si>
    <t>Durchschnnittlicher Verbrauch der letzen 5 Jahre</t>
  </si>
  <si>
    <t>Durchschnittlicher Verbrauch der letzen 5 Jahre</t>
  </si>
  <si>
    <t>MwSt.</t>
  </si>
  <si>
    <t>förderfähiger brutto Betrag</t>
  </si>
  <si>
    <t>vor dem Förderzeitraum</t>
  </si>
  <si>
    <t>förderfähige Monate</t>
  </si>
  <si>
    <t>Förderzeitraum</t>
  </si>
  <si>
    <t>föderfähiger brutto Betrag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</si>
</sst>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164" formatCode="#,##0.00\ &quot;€&quot;"/>
    <numFmt numFmtId="165" formatCode="_-* #,##0.0000\ &quot;€&quot;_-;\-* #,##0.0000\ &quot;€&quot;_-;_-* &quot;-&quot;??\ &quot;€&quot;_-;_-@_-"/>
    <numFmt numFmtId="166" formatCode="_-* #,##0.00000\ &quot;€&quot;_-;\-* #,##0.00000\ &quot;€&quot;_-;_-* &quot;-&quot;??\ &quot;€&quot;_-;_-@_-"/>
  </numFmts>
  <fonts count="15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u/>
      <sz val="11"/>
      <color theme="1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9"/>
      <color indexed="81"/>
      <name val="Segoe UI"/>
      <charset val="1"/>
    </font>
    <font>
      <b/>
      <sz val="9"/>
      <color indexed="81"/>
      <name val="Segoe UI"/>
      <charset val="1"/>
    </font>
    <font>
      <b/>
      <sz val="9"/>
      <color indexed="81"/>
      <name val="Segoe UI"/>
      <family val="2"/>
    </font>
    <font>
      <sz val="11"/>
      <name val="Aptos Narrow"/>
      <family val="2"/>
      <scheme val="minor"/>
    </font>
    <font>
      <sz val="16"/>
      <color theme="1"/>
      <name val="Aptos Narrow"/>
      <family val="2"/>
      <scheme val="minor"/>
    </font>
    <font>
      <b/>
      <sz val="26"/>
      <color rgb="FFFF0000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u/>
      <sz val="16"/>
      <color theme="10"/>
      <name val="Aptos Narrow"/>
      <family val="2"/>
      <scheme val="minor"/>
    </font>
    <font>
      <b/>
      <u/>
      <sz val="14"/>
      <color theme="10"/>
      <name val="Aptos Narrow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5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98">
    <xf numFmtId="0" fontId="0" fillId="0" borderId="0" xfId="0"/>
    <xf numFmtId="9" fontId="0" fillId="0" borderId="0" xfId="0" applyNumberFormat="1"/>
    <xf numFmtId="2" fontId="0" fillId="0" borderId="0" xfId="0" applyNumberFormat="1"/>
    <xf numFmtId="2" fontId="0" fillId="2" borderId="0" xfId="0" applyNumberFormat="1" applyFill="1"/>
    <xf numFmtId="14" fontId="0" fillId="0" borderId="0" xfId="0" applyNumberFormat="1"/>
    <xf numFmtId="1" fontId="0" fillId="0" borderId="0" xfId="0" applyNumberFormat="1"/>
    <xf numFmtId="0" fontId="0" fillId="5" borderId="0" xfId="0" applyFill="1"/>
    <xf numFmtId="0" fontId="1" fillId="0" borderId="0" xfId="0" applyFont="1"/>
    <xf numFmtId="0" fontId="1" fillId="0" borderId="1" xfId="0" applyFont="1" applyBorder="1"/>
    <xf numFmtId="0" fontId="0" fillId="0" borderId="1" xfId="0" applyBorder="1"/>
    <xf numFmtId="164" fontId="3" fillId="0" borderId="0" xfId="0" applyNumberFormat="1" applyFont="1"/>
    <xf numFmtId="9" fontId="0" fillId="3" borderId="1" xfId="0" applyNumberFormat="1" applyFill="1" applyBorder="1"/>
    <xf numFmtId="1" fontId="0" fillId="0" borderId="1" xfId="0" applyNumberFormat="1" applyBorder="1"/>
    <xf numFmtId="9" fontId="0" fillId="0" borderId="1" xfId="0" applyNumberFormat="1" applyBorder="1"/>
    <xf numFmtId="0" fontId="0" fillId="6" borderId="1" xfId="0" applyFill="1" applyBorder="1" applyAlignment="1">
      <alignment horizontal="center" vertical="center"/>
    </xf>
    <xf numFmtId="9" fontId="0" fillId="6" borderId="1" xfId="0" applyNumberFormat="1" applyFill="1" applyBorder="1"/>
    <xf numFmtId="0" fontId="0" fillId="6" borderId="1" xfId="0" applyFill="1" applyBorder="1"/>
    <xf numFmtId="1" fontId="0" fillId="6" borderId="1" xfId="0" applyNumberFormat="1" applyFill="1" applyBorder="1"/>
    <xf numFmtId="9" fontId="0" fillId="3" borderId="1" xfId="0" applyNumberFormat="1" applyFill="1" applyBorder="1" applyAlignment="1">
      <alignment vertical="center"/>
    </xf>
    <xf numFmtId="0" fontId="9" fillId="0" borderId="1" xfId="0" applyFont="1" applyBorder="1" applyAlignment="1">
      <alignment horizontal="center"/>
    </xf>
    <xf numFmtId="44" fontId="0" fillId="3" borderId="1" xfId="1" applyFont="1" applyFill="1" applyBorder="1"/>
    <xf numFmtId="44" fontId="0" fillId="0" borderId="1" xfId="1" applyFont="1" applyBorder="1"/>
    <xf numFmtId="44" fontId="0" fillId="3" borderId="1" xfId="1" applyFont="1" applyFill="1" applyBorder="1" applyAlignment="1">
      <alignment vertical="center"/>
    </xf>
    <xf numFmtId="44" fontId="0" fillId="0" borderId="0" xfId="1" applyFont="1"/>
    <xf numFmtId="44" fontId="0" fillId="2" borderId="0" xfId="1" applyFont="1" applyFill="1"/>
    <xf numFmtId="44" fontId="0" fillId="4" borderId="0" xfId="1" applyFont="1" applyFill="1"/>
    <xf numFmtId="0" fontId="0" fillId="3" borderId="1" xfId="0" applyFill="1" applyBorder="1"/>
    <xf numFmtId="1" fontId="0" fillId="3" borderId="1" xfId="0" applyNumberFormat="1" applyFill="1" applyBorder="1"/>
    <xf numFmtId="14" fontId="0" fillId="7" borderId="1" xfId="0" applyNumberFormat="1" applyFill="1" applyBorder="1"/>
    <xf numFmtId="14" fontId="0" fillId="0" borderId="0" xfId="0" applyNumberFormat="1" applyAlignment="1">
      <alignment horizontal="center"/>
    </xf>
    <xf numFmtId="14" fontId="0" fillId="8" borderId="1" xfId="0" applyNumberFormat="1" applyFill="1" applyBorder="1"/>
    <xf numFmtId="44" fontId="0" fillId="8" borderId="1" xfId="1" applyFont="1" applyFill="1" applyBorder="1"/>
    <xf numFmtId="166" fontId="0" fillId="8" borderId="1" xfId="1" applyNumberFormat="1" applyFont="1" applyFill="1" applyBorder="1"/>
    <xf numFmtId="14" fontId="0" fillId="8" borderId="1" xfId="0" applyNumberFormat="1" applyFill="1" applyBorder="1" applyAlignment="1">
      <alignment vertical="center"/>
    </xf>
    <xf numFmtId="44" fontId="0" fillId="8" borderId="1" xfId="1" applyFont="1" applyFill="1" applyBorder="1" applyAlignment="1">
      <alignment vertical="center"/>
    </xf>
    <xf numFmtId="14" fontId="1" fillId="8" borderId="1" xfId="0" applyNumberFormat="1" applyFont="1" applyFill="1" applyBorder="1"/>
    <xf numFmtId="165" fontId="0" fillId="8" borderId="1" xfId="1" applyNumberFormat="1" applyFont="1" applyFill="1" applyBorder="1"/>
    <xf numFmtId="0" fontId="0" fillId="8" borderId="1" xfId="0" applyFill="1" applyBorder="1"/>
    <xf numFmtId="44" fontId="0" fillId="6" borderId="1" xfId="1" applyFont="1" applyFill="1" applyBorder="1"/>
    <xf numFmtId="0" fontId="0" fillId="0" borderId="1" xfId="0" applyBorder="1" applyAlignment="1">
      <alignment horizontal="center"/>
    </xf>
    <xf numFmtId="44" fontId="0" fillId="3" borderId="1" xfId="1" applyFont="1" applyFill="1" applyBorder="1" applyProtection="1"/>
    <xf numFmtId="44" fontId="0" fillId="0" borderId="1" xfId="1" applyFont="1" applyBorder="1" applyProtection="1"/>
    <xf numFmtId="44" fontId="0" fillId="3" borderId="1" xfId="1" applyFont="1" applyFill="1" applyBorder="1" applyAlignment="1" applyProtection="1">
      <alignment vertical="center"/>
    </xf>
    <xf numFmtId="44" fontId="0" fillId="0" borderId="0" xfId="1" applyFont="1" applyProtection="1"/>
    <xf numFmtId="44" fontId="0" fillId="2" borderId="0" xfId="1" applyFont="1" applyFill="1" applyProtection="1"/>
    <xf numFmtId="44" fontId="0" fillId="4" borderId="0" xfId="1" applyFont="1" applyFill="1" applyProtection="1"/>
    <xf numFmtId="14" fontId="0" fillId="8" borderId="1" xfId="0" applyNumberFormat="1" applyFill="1" applyBorder="1" applyProtection="1">
      <protection locked="0"/>
    </xf>
    <xf numFmtId="166" fontId="0" fillId="8" borderId="1" xfId="1" applyNumberFormat="1" applyFont="1" applyFill="1" applyBorder="1" applyProtection="1">
      <protection locked="0"/>
    </xf>
    <xf numFmtId="44" fontId="0" fillId="8" borderId="1" xfId="1" applyFont="1" applyFill="1" applyBorder="1" applyProtection="1">
      <protection locked="0"/>
    </xf>
    <xf numFmtId="0" fontId="0" fillId="5" borderId="0" xfId="0" applyFill="1" applyProtection="1">
      <protection locked="0"/>
    </xf>
    <xf numFmtId="14" fontId="0" fillId="8" borderId="1" xfId="0" applyNumberFormat="1" applyFill="1" applyBorder="1" applyAlignment="1" applyProtection="1">
      <alignment vertical="center"/>
      <protection locked="0"/>
    </xf>
    <xf numFmtId="44" fontId="0" fillId="8" borderId="1" xfId="1" applyFont="1" applyFill="1" applyBorder="1" applyAlignment="1" applyProtection="1">
      <alignment vertical="center"/>
      <protection locked="0"/>
    </xf>
    <xf numFmtId="14" fontId="1" fillId="8" borderId="1" xfId="0" applyNumberFormat="1" applyFont="1" applyFill="1" applyBorder="1" applyProtection="1">
      <protection locked="0"/>
    </xf>
    <xf numFmtId="165" fontId="0" fillId="8" borderId="1" xfId="1" applyNumberFormat="1" applyFont="1" applyFill="1" applyBorder="1" applyProtection="1">
      <protection locked="0"/>
    </xf>
    <xf numFmtId="2" fontId="0" fillId="8" borderId="1" xfId="0" applyNumberFormat="1" applyFill="1" applyBorder="1" applyProtection="1">
      <protection locked="0"/>
    </xf>
    <xf numFmtId="0" fontId="0" fillId="8" borderId="1" xfId="0" applyFill="1" applyBorder="1" applyProtection="1">
      <protection locked="0"/>
    </xf>
    <xf numFmtId="2" fontId="0" fillId="8" borderId="1" xfId="0" applyNumberFormat="1" applyFill="1" applyBorder="1" applyAlignment="1" applyProtection="1">
      <alignment vertical="center"/>
      <protection locked="0"/>
    </xf>
    <xf numFmtId="0" fontId="0" fillId="9" borderId="0" xfId="0" applyFill="1" applyProtection="1">
      <protection locked="0"/>
    </xf>
    <xf numFmtId="0" fontId="0" fillId="10" borderId="0" xfId="0" applyFill="1"/>
    <xf numFmtId="0" fontId="12" fillId="0" borderId="0" xfId="2"/>
    <xf numFmtId="0" fontId="12" fillId="0" borderId="0" xfId="2" quotePrefix="1"/>
    <xf numFmtId="0" fontId="10" fillId="0" borderId="0" xfId="0" applyFont="1"/>
    <xf numFmtId="0" fontId="13" fillId="0" borderId="0" xfId="2" applyFont="1" applyAlignment="1" applyProtection="1">
      <alignment horizontal="center" wrapText="1"/>
      <protection locked="0"/>
    </xf>
    <xf numFmtId="0" fontId="13" fillId="0" borderId="0" xfId="2" applyFont="1" applyAlignment="1" applyProtection="1">
      <alignment wrapText="1"/>
      <protection locked="0"/>
    </xf>
    <xf numFmtId="0" fontId="0" fillId="6" borderId="1" xfId="0" applyFill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9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14" fontId="4" fillId="0" borderId="0" xfId="0" applyNumberFormat="1" applyFont="1" applyAlignment="1">
      <alignment wrapText="1"/>
    </xf>
    <xf numFmtId="0" fontId="0" fillId="0" borderId="1" xfId="0" applyBorder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3" borderId="2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1" fillId="0" borderId="0" xfId="0" applyFont="1" applyAlignment="1">
      <alignment horizontal="center" wrapText="1"/>
    </xf>
    <xf numFmtId="0" fontId="13" fillId="0" borderId="0" xfId="2" applyFont="1" applyAlignment="1" applyProtection="1">
      <alignment horizontal="center" wrapText="1"/>
      <protection locked="0"/>
    </xf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3" borderId="1" xfId="0" applyFill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0" fillId="3" borderId="2" xfId="0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 wrapText="1"/>
    </xf>
    <xf numFmtId="0" fontId="14" fillId="0" borderId="0" xfId="2" applyFont="1" applyAlignment="1" applyProtection="1">
      <alignment horizontal="center" wrapText="1"/>
      <protection locked="0"/>
    </xf>
    <xf numFmtId="0" fontId="0" fillId="0" borderId="5" xfId="0" applyBorder="1" applyAlignment="1">
      <alignment horizontal="center" wrapText="1"/>
    </xf>
    <xf numFmtId="0" fontId="0" fillId="0" borderId="6" xfId="0" applyBorder="1" applyAlignment="1">
      <alignment horizontal="center" wrapText="1"/>
    </xf>
  </cellXfs>
  <cellStyles count="3">
    <cellStyle name="Link" xfId="2" builtinId="8"/>
    <cellStyle name="Standard" xfId="0" builtinId="0"/>
    <cellStyle name="Währung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137998</xdr:colOff>
      <xdr:row>6</xdr:row>
      <xdr:rowOff>85147</xdr:rowOff>
    </xdr:from>
    <xdr:to>
      <xdr:col>13</xdr:col>
      <xdr:colOff>728326</xdr:colOff>
      <xdr:row>30</xdr:row>
      <xdr:rowOff>125421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3D2A3871-D6B9-FECD-DAE6-A90F253A8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7998" y="1228147"/>
          <a:ext cx="8294995" cy="4612274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322615</xdr:colOff>
      <xdr:row>32</xdr:row>
      <xdr:rowOff>67884</xdr:rowOff>
    </xdr:from>
    <xdr:to>
      <xdr:col>12</xdr:col>
      <xdr:colOff>372478</xdr:colOff>
      <xdr:row>53</xdr:row>
      <xdr:rowOff>85712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2064D101-5462-E39D-B3C3-066049157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2615" y="6163884"/>
          <a:ext cx="6992530" cy="401832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234833</xdr:colOff>
      <xdr:row>54</xdr:row>
      <xdr:rowOff>41275</xdr:rowOff>
    </xdr:from>
    <xdr:to>
      <xdr:col>12</xdr:col>
      <xdr:colOff>475835</xdr:colOff>
      <xdr:row>76</xdr:row>
      <xdr:rowOff>57150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722F9FBF-A519-0AC7-C651-F5448B477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4833" y="10328275"/>
          <a:ext cx="7183669" cy="414337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236433</xdr:colOff>
      <xdr:row>76</xdr:row>
      <xdr:rowOff>175079</xdr:rowOff>
    </xdr:from>
    <xdr:to>
      <xdr:col>12</xdr:col>
      <xdr:colOff>557468</xdr:colOff>
      <xdr:row>98</xdr:row>
      <xdr:rowOff>177617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77D286F0-A5D4-BBB5-AAF9-3B81374D3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6433" y="14589579"/>
          <a:ext cx="7263702" cy="419353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343807</xdr:colOff>
      <xdr:row>99</xdr:row>
      <xdr:rowOff>152015</xdr:rowOff>
    </xdr:from>
    <xdr:to>
      <xdr:col>12</xdr:col>
      <xdr:colOff>415643</xdr:colOff>
      <xdr:row>122</xdr:row>
      <xdr:rowOff>110327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1FC6CDE5-23F2-51AF-AB02-B1AE635B0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3807" y="18948015"/>
          <a:ext cx="7014503" cy="4339812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238800</xdr:colOff>
      <xdr:row>123</xdr:row>
      <xdr:rowOff>121985</xdr:rowOff>
    </xdr:from>
    <xdr:to>
      <xdr:col>12</xdr:col>
      <xdr:colOff>442384</xdr:colOff>
      <xdr:row>145</xdr:row>
      <xdr:rowOff>48772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760A9408-29D1-3AF8-B96B-C69D64894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8800" y="23489985"/>
          <a:ext cx="7146251" cy="411778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6</xdr:row>
      <xdr:rowOff>38100</xdr:rowOff>
    </xdr:from>
    <xdr:to>
      <xdr:col>6</xdr:col>
      <xdr:colOff>363602</xdr:colOff>
      <xdr:row>26</xdr:row>
      <xdr:rowOff>131189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41F1BB26-FBCF-9AB3-1BB8-9D076ED0B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419100"/>
          <a:ext cx="6573902" cy="390308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342901</xdr:colOff>
      <xdr:row>27</xdr:row>
      <xdr:rowOff>123826</xdr:rowOff>
    </xdr:from>
    <xdr:to>
      <xdr:col>6</xdr:col>
      <xdr:colOff>371706</xdr:colOff>
      <xdr:row>46</xdr:row>
      <xdr:rowOff>66675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E8F4039E-B860-1422-6397-1F5F2D57C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2901" y="4505326"/>
          <a:ext cx="6572480" cy="356234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314324</xdr:colOff>
      <xdr:row>47</xdr:row>
      <xdr:rowOff>25297</xdr:rowOff>
    </xdr:from>
    <xdr:to>
      <xdr:col>6</xdr:col>
      <xdr:colOff>314324</xdr:colOff>
      <xdr:row>66</xdr:row>
      <xdr:rowOff>102548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91673262-DE7B-6084-AC8B-1707A25FE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4324" y="8216797"/>
          <a:ext cx="6543675" cy="369675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361950</xdr:colOff>
      <xdr:row>67</xdr:row>
      <xdr:rowOff>95250</xdr:rowOff>
    </xdr:from>
    <xdr:to>
      <xdr:col>6</xdr:col>
      <xdr:colOff>447675</xdr:colOff>
      <xdr:row>86</xdr:row>
      <xdr:rowOff>5486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279FE837-A0E5-E55E-BA21-0A5B31C0C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1950" y="12096750"/>
          <a:ext cx="6629400" cy="352973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24353-3368-45EB-AFCE-04DF29532C55}">
  <dimension ref="A1:AC95"/>
  <sheetViews>
    <sheetView tabSelected="1" zoomScale="90" zoomScaleNormal="90" workbookViewId="0">
      <pane ySplit="1" topLeftCell="A2" activePane="bottomLeft" state="frozen"/>
      <selection pane="bottomLeft" activeCell="A3" sqref="A3:AA3"/>
    </sheetView>
  </sheetViews>
  <sheetFormatPr baseColWidth="10" defaultRowHeight="15" x14ac:dyDescent="0.25"/>
  <cols>
    <col min="1" max="1" width="17.42578125" bestFit="1" customWidth="1"/>
    <col min="2" max="2" width="13" customWidth="1"/>
    <col min="3" max="3" width="12.85546875" customWidth="1"/>
    <col min="4" max="4" width="14.28515625" bestFit="1" customWidth="1"/>
    <col min="7" max="7" width="12.28515625" bestFit="1" customWidth="1"/>
    <col min="9" max="12" width="11" hidden="1" customWidth="1"/>
    <col min="14" max="14" width="17.85546875" bestFit="1" customWidth="1"/>
    <col min="17" max="17" width="11.42578125" customWidth="1"/>
    <col min="22" max="25" width="0" hidden="1" customWidth="1"/>
  </cols>
  <sheetData>
    <row r="1" spans="1:29" ht="34.5" x14ac:dyDescent="0.55000000000000004">
      <c r="A1" s="79" t="s">
        <v>33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</row>
    <row r="2" spans="1:29" ht="18.75" customHeight="1" x14ac:dyDescent="0.35">
      <c r="A2" s="80" t="s">
        <v>32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60"/>
      <c r="AC2" s="59"/>
    </row>
    <row r="3" spans="1:29" ht="18.75" customHeight="1" x14ac:dyDescent="0.35">
      <c r="A3" s="80" t="s">
        <v>29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C3" s="59"/>
    </row>
    <row r="4" spans="1:29" ht="18.75" customHeight="1" x14ac:dyDescent="0.35">
      <c r="A4" s="80" t="s">
        <v>30</v>
      </c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</row>
    <row r="5" spans="1:29" ht="18.75" customHeight="1" x14ac:dyDescent="0.35">
      <c r="A5" s="80" t="s">
        <v>31</v>
      </c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</row>
    <row r="6" spans="1:29" ht="21" x14ac:dyDescent="0.35">
      <c r="A6" s="61"/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</row>
    <row r="36" spans="14:27" ht="15" customHeight="1" x14ac:dyDescent="0.25"/>
    <row r="44" spans="14:27" ht="15" customHeight="1" x14ac:dyDescent="0.25"/>
    <row r="45" spans="14:27" x14ac:dyDescent="0.25">
      <c r="N45" s="7" t="s">
        <v>19</v>
      </c>
      <c r="O45" t="s">
        <v>26</v>
      </c>
    </row>
    <row r="46" spans="14:27" ht="15" customHeight="1" x14ac:dyDescent="0.25">
      <c r="N46" s="7" t="s">
        <v>0</v>
      </c>
      <c r="X46" s="5"/>
    </row>
    <row r="47" spans="14:27" ht="15" customHeight="1" x14ac:dyDescent="0.25">
      <c r="N47" s="9"/>
      <c r="O47" s="82" t="s">
        <v>20</v>
      </c>
      <c r="P47" s="82"/>
      <c r="Q47" s="19" t="s">
        <v>23</v>
      </c>
      <c r="R47" s="9" t="s">
        <v>24</v>
      </c>
      <c r="S47" s="9" t="s">
        <v>4</v>
      </c>
      <c r="T47" s="9" t="s">
        <v>25</v>
      </c>
      <c r="U47" s="9" t="s">
        <v>10</v>
      </c>
      <c r="V47" s="9" t="s">
        <v>8</v>
      </c>
      <c r="W47" s="9" t="s">
        <v>7</v>
      </c>
      <c r="X47" s="9" t="s">
        <v>11</v>
      </c>
      <c r="Y47" s="9" t="s">
        <v>12</v>
      </c>
      <c r="Z47" s="9" t="str">
        <f>O47</f>
        <v>vor ff. Zeitraum</v>
      </c>
      <c r="AA47" s="9"/>
    </row>
    <row r="48" spans="14:27" ht="15" customHeight="1" x14ac:dyDescent="0.25">
      <c r="N48" s="83" t="s">
        <v>2</v>
      </c>
      <c r="O48" s="30">
        <v>44501</v>
      </c>
      <c r="P48" s="30">
        <v>44651</v>
      </c>
      <c r="Q48" s="32">
        <v>0.25413999999999998</v>
      </c>
      <c r="R48" s="31">
        <v>182.73</v>
      </c>
      <c r="S48" s="11">
        <v>0.19</v>
      </c>
      <c r="T48" s="20">
        <f>R48*S48+R48</f>
        <v>217.44869999999997</v>
      </c>
      <c r="U48" s="20">
        <f>T48/V48*Y48</f>
        <v>217.44869999999995</v>
      </c>
      <c r="V48" s="9">
        <f>_xlfn.DAYS(P48,O48)+1</f>
        <v>151</v>
      </c>
      <c r="W48" s="12">
        <f>V48/30</f>
        <v>5.0333333333333332</v>
      </c>
      <c r="X48" s="12">
        <f t="shared" ref="X48:X94" si="0">Y48/30</f>
        <v>5.0333333333333332</v>
      </c>
      <c r="Y48" s="9">
        <f t="shared" ref="Y48:Y94" si="1">_xlfn.DAYS(AA48,Z48)+1</f>
        <v>151</v>
      </c>
      <c r="Z48" s="30">
        <v>44501</v>
      </c>
      <c r="AA48" s="30">
        <v>44651</v>
      </c>
    </row>
    <row r="49" spans="14:27" ht="15" customHeight="1" x14ac:dyDescent="0.25">
      <c r="N49" s="83"/>
      <c r="O49" s="30">
        <v>44652</v>
      </c>
      <c r="P49" s="30">
        <v>44742</v>
      </c>
      <c r="Q49" s="32">
        <v>0.29820000000000002</v>
      </c>
      <c r="R49" s="31">
        <v>109.74</v>
      </c>
      <c r="S49" s="11">
        <v>0.19</v>
      </c>
      <c r="T49" s="20">
        <f t="shared" ref="T49:T69" si="2">R49*S49+R49</f>
        <v>130.59059999999999</v>
      </c>
      <c r="U49" s="20">
        <f t="shared" ref="U49:U64" si="3">T49/V49*Y49</f>
        <v>130.59059999999999</v>
      </c>
      <c r="V49" s="9">
        <f t="shared" ref="V49:V55" si="4">_xlfn.DAYS(P49,O49)+1</f>
        <v>91</v>
      </c>
      <c r="W49" s="12">
        <f t="shared" ref="W49:W69" si="5">V49/30</f>
        <v>3.0333333333333332</v>
      </c>
      <c r="X49" s="12">
        <f t="shared" si="0"/>
        <v>3.0333333333333332</v>
      </c>
      <c r="Y49" s="9">
        <f t="shared" si="1"/>
        <v>91</v>
      </c>
      <c r="Z49" s="30">
        <v>44652</v>
      </c>
      <c r="AA49" s="30">
        <v>44742</v>
      </c>
    </row>
    <row r="50" spans="14:27" ht="15" customHeight="1" x14ac:dyDescent="0.25">
      <c r="N50" s="83"/>
      <c r="O50" s="30">
        <v>44743</v>
      </c>
      <c r="P50" s="30">
        <v>44866</v>
      </c>
      <c r="Q50" s="32">
        <v>0.26096999999999998</v>
      </c>
      <c r="R50" s="31">
        <v>129.18</v>
      </c>
      <c r="S50" s="11">
        <v>0.19</v>
      </c>
      <c r="T50" s="20">
        <f t="shared" si="2"/>
        <v>153.7242</v>
      </c>
      <c r="U50" s="20">
        <f t="shared" si="3"/>
        <v>153.7242</v>
      </c>
      <c r="V50" s="9">
        <f t="shared" si="4"/>
        <v>124</v>
      </c>
      <c r="W50" s="12">
        <f t="shared" si="5"/>
        <v>4.1333333333333337</v>
      </c>
      <c r="X50" s="12">
        <f t="shared" si="0"/>
        <v>4.1333333333333337</v>
      </c>
      <c r="Y50" s="9">
        <f t="shared" si="1"/>
        <v>124</v>
      </c>
      <c r="Z50" s="30">
        <v>44743</v>
      </c>
      <c r="AA50" s="30">
        <v>44866</v>
      </c>
    </row>
    <row r="51" spans="14:27" ht="15" customHeight="1" x14ac:dyDescent="0.25">
      <c r="N51" s="83"/>
      <c r="O51" s="30">
        <v>44867</v>
      </c>
      <c r="P51" s="30">
        <v>44926</v>
      </c>
      <c r="Q51" s="32">
        <v>0.26096999999999998</v>
      </c>
      <c r="R51" s="31">
        <v>83.77</v>
      </c>
      <c r="S51" s="11">
        <v>0.19</v>
      </c>
      <c r="T51" s="20">
        <f t="shared" si="2"/>
        <v>99.686299999999989</v>
      </c>
      <c r="U51" s="20">
        <f t="shared" si="3"/>
        <v>99.686299999999989</v>
      </c>
      <c r="V51" s="9">
        <f t="shared" si="4"/>
        <v>60</v>
      </c>
      <c r="W51" s="12">
        <f t="shared" si="5"/>
        <v>2</v>
      </c>
      <c r="X51" s="12">
        <f t="shared" si="0"/>
        <v>2</v>
      </c>
      <c r="Y51" s="9">
        <f t="shared" si="1"/>
        <v>60</v>
      </c>
      <c r="Z51" s="30">
        <v>44867</v>
      </c>
      <c r="AA51" s="30">
        <v>44926</v>
      </c>
    </row>
    <row r="52" spans="14:27" ht="15" customHeight="1" x14ac:dyDescent="0.25">
      <c r="N52" s="83"/>
      <c r="O52" s="30"/>
      <c r="P52" s="30"/>
      <c r="Q52" s="32"/>
      <c r="R52" s="31"/>
      <c r="S52" s="11">
        <v>0.19</v>
      </c>
      <c r="T52" s="20">
        <f t="shared" si="2"/>
        <v>0</v>
      </c>
      <c r="U52" s="20">
        <f t="shared" si="3"/>
        <v>0</v>
      </c>
      <c r="V52" s="9">
        <f t="shared" si="4"/>
        <v>1</v>
      </c>
      <c r="W52" s="12">
        <f t="shared" si="5"/>
        <v>3.3333333333333333E-2</v>
      </c>
      <c r="X52" s="12">
        <f t="shared" si="0"/>
        <v>3.3333333333333333E-2</v>
      </c>
      <c r="Y52" s="9">
        <f t="shared" si="1"/>
        <v>1</v>
      </c>
      <c r="Z52" s="30"/>
      <c r="AA52" s="30"/>
    </row>
    <row r="53" spans="14:27" x14ac:dyDescent="0.25">
      <c r="N53" s="83"/>
      <c r="O53" s="30"/>
      <c r="P53" s="30"/>
      <c r="Q53" s="32"/>
      <c r="R53" s="31"/>
      <c r="S53" s="11">
        <v>0.19</v>
      </c>
      <c r="T53" s="20">
        <f t="shared" si="2"/>
        <v>0</v>
      </c>
      <c r="U53" s="20">
        <f t="shared" si="3"/>
        <v>0</v>
      </c>
      <c r="V53" s="9">
        <f t="shared" si="4"/>
        <v>1</v>
      </c>
      <c r="W53" s="12">
        <f t="shared" si="5"/>
        <v>3.3333333333333333E-2</v>
      </c>
      <c r="X53" s="12">
        <f t="shared" si="0"/>
        <v>3.3333333333333333E-2</v>
      </c>
      <c r="Y53" s="9">
        <f t="shared" si="1"/>
        <v>1</v>
      </c>
      <c r="Z53" s="30"/>
      <c r="AA53" s="30"/>
    </row>
    <row r="54" spans="14:27" x14ac:dyDescent="0.25">
      <c r="N54" s="83"/>
      <c r="O54" s="30"/>
      <c r="P54" s="30"/>
      <c r="Q54" s="32"/>
      <c r="R54" s="31"/>
      <c r="S54" s="11">
        <v>0.19</v>
      </c>
      <c r="T54" s="20">
        <f t="shared" si="2"/>
        <v>0</v>
      </c>
      <c r="U54" s="20">
        <f t="shared" si="3"/>
        <v>0</v>
      </c>
      <c r="V54" s="9">
        <f t="shared" si="4"/>
        <v>1</v>
      </c>
      <c r="W54" s="12">
        <f t="shared" si="5"/>
        <v>3.3333333333333333E-2</v>
      </c>
      <c r="X54" s="12">
        <f t="shared" si="0"/>
        <v>3.3333333333333333E-2</v>
      </c>
      <c r="Y54" s="9">
        <f t="shared" si="1"/>
        <v>1</v>
      </c>
      <c r="Z54" s="30"/>
      <c r="AA54" s="30"/>
    </row>
    <row r="55" spans="14:27" x14ac:dyDescent="0.25">
      <c r="N55" s="83"/>
      <c r="O55" s="30"/>
      <c r="P55" s="30"/>
      <c r="Q55" s="32"/>
      <c r="R55" s="31"/>
      <c r="S55" s="11">
        <v>0.19</v>
      </c>
      <c r="T55" s="20">
        <f t="shared" si="2"/>
        <v>0</v>
      </c>
      <c r="U55" s="20">
        <f t="shared" si="3"/>
        <v>0</v>
      </c>
      <c r="V55" s="9">
        <f t="shared" si="4"/>
        <v>1</v>
      </c>
      <c r="W55" s="12">
        <f t="shared" si="5"/>
        <v>3.3333333333333333E-2</v>
      </c>
      <c r="X55" s="12">
        <f t="shared" si="0"/>
        <v>3.3333333333333333E-2</v>
      </c>
      <c r="Y55" s="9">
        <f t="shared" si="1"/>
        <v>1</v>
      </c>
      <c r="Z55" s="30"/>
      <c r="AA55" s="30"/>
    </row>
    <row r="56" spans="14:27" x14ac:dyDescent="0.25">
      <c r="N56" s="4" t="s">
        <v>9</v>
      </c>
      <c r="O56" s="6">
        <f>719+368+495+321</f>
        <v>1903</v>
      </c>
      <c r="P56" s="4"/>
      <c r="T56" s="2"/>
      <c r="U56" s="2"/>
      <c r="W56" s="5"/>
      <c r="X56" s="5"/>
    </row>
    <row r="57" spans="14:27" x14ac:dyDescent="0.25">
      <c r="N57" s="76" t="s">
        <v>3</v>
      </c>
      <c r="O57" s="30">
        <v>44501</v>
      </c>
      <c r="P57" s="30">
        <v>44651</v>
      </c>
      <c r="Q57" s="31">
        <v>75</v>
      </c>
      <c r="R57" s="31">
        <v>31.03</v>
      </c>
      <c r="S57" s="13">
        <v>0.19</v>
      </c>
      <c r="T57" s="21">
        <f t="shared" si="2"/>
        <v>36.925699999999999</v>
      </c>
      <c r="U57" s="21">
        <f t="shared" si="3"/>
        <v>36.925699999999999</v>
      </c>
      <c r="V57" s="9">
        <f>_xlfn.DAYS(P57,O57)+1</f>
        <v>151</v>
      </c>
      <c r="W57" s="12">
        <f t="shared" si="5"/>
        <v>5.0333333333333332</v>
      </c>
      <c r="X57" s="12">
        <f t="shared" si="0"/>
        <v>5.0333333333333332</v>
      </c>
      <c r="Y57" s="9">
        <f t="shared" si="1"/>
        <v>151</v>
      </c>
      <c r="Z57" s="30">
        <v>44501</v>
      </c>
      <c r="AA57" s="30">
        <v>44651</v>
      </c>
    </row>
    <row r="58" spans="14:27" x14ac:dyDescent="0.25">
      <c r="N58" s="77"/>
      <c r="O58" s="30">
        <v>44652</v>
      </c>
      <c r="P58" s="30">
        <v>44866</v>
      </c>
      <c r="Q58" s="31">
        <v>84</v>
      </c>
      <c r="R58" s="31">
        <v>49.48</v>
      </c>
      <c r="S58" s="13">
        <v>0.19</v>
      </c>
      <c r="T58" s="21">
        <f t="shared" si="2"/>
        <v>58.881199999999993</v>
      </c>
      <c r="U58" s="21">
        <f t="shared" si="3"/>
        <v>58.881199999999993</v>
      </c>
      <c r="V58" s="9">
        <f t="shared" ref="V58:V69" si="6">_xlfn.DAYS(P58,O58)+1</f>
        <v>215</v>
      </c>
      <c r="W58" s="12">
        <f t="shared" si="5"/>
        <v>7.166666666666667</v>
      </c>
      <c r="X58" s="12">
        <f t="shared" si="0"/>
        <v>7.166666666666667</v>
      </c>
      <c r="Y58" s="9">
        <f t="shared" si="1"/>
        <v>215</v>
      </c>
      <c r="Z58" s="30">
        <v>44652</v>
      </c>
      <c r="AA58" s="30">
        <v>44866</v>
      </c>
    </row>
    <row r="59" spans="14:27" x14ac:dyDescent="0.25">
      <c r="N59" s="77"/>
      <c r="O59" s="30">
        <v>44867</v>
      </c>
      <c r="P59" s="30">
        <v>44926</v>
      </c>
      <c r="Q59" s="31">
        <v>84</v>
      </c>
      <c r="R59" s="31">
        <v>13.81</v>
      </c>
      <c r="S59" s="13">
        <v>0.19</v>
      </c>
      <c r="T59" s="21">
        <f t="shared" si="2"/>
        <v>16.433900000000001</v>
      </c>
      <c r="U59" s="21">
        <f t="shared" si="3"/>
        <v>16.433900000000001</v>
      </c>
      <c r="V59" s="9">
        <f t="shared" si="6"/>
        <v>60</v>
      </c>
      <c r="W59" s="12">
        <f t="shared" si="5"/>
        <v>2</v>
      </c>
      <c r="X59" s="12">
        <f t="shared" si="0"/>
        <v>2</v>
      </c>
      <c r="Y59" s="9">
        <f t="shared" si="1"/>
        <v>60</v>
      </c>
      <c r="Z59" s="30">
        <v>44867</v>
      </c>
      <c r="AA59" s="30">
        <v>44926</v>
      </c>
    </row>
    <row r="60" spans="14:27" x14ac:dyDescent="0.25">
      <c r="N60" s="77"/>
      <c r="O60" s="30"/>
      <c r="P60" s="30"/>
      <c r="Q60" s="31"/>
      <c r="R60" s="31"/>
      <c r="S60" s="13">
        <v>0.19</v>
      </c>
      <c r="T60" s="21">
        <f t="shared" si="2"/>
        <v>0</v>
      </c>
      <c r="U60" s="21">
        <f t="shared" si="3"/>
        <v>0</v>
      </c>
      <c r="V60" s="9">
        <f t="shared" si="6"/>
        <v>1</v>
      </c>
      <c r="W60" s="12">
        <f t="shared" si="5"/>
        <v>3.3333333333333333E-2</v>
      </c>
      <c r="X60" s="12">
        <f t="shared" si="0"/>
        <v>3.3333333333333333E-2</v>
      </c>
      <c r="Y60" s="9">
        <f t="shared" si="1"/>
        <v>1</v>
      </c>
      <c r="Z60" s="30"/>
      <c r="AA60" s="30"/>
    </row>
    <row r="61" spans="14:27" x14ac:dyDescent="0.25">
      <c r="N61" s="77"/>
      <c r="O61" s="30"/>
      <c r="P61" s="30"/>
      <c r="Q61" s="31"/>
      <c r="R61" s="31"/>
      <c r="S61" s="13">
        <v>0.19</v>
      </c>
      <c r="T61" s="21">
        <f t="shared" si="2"/>
        <v>0</v>
      </c>
      <c r="U61" s="21">
        <f t="shared" si="3"/>
        <v>0</v>
      </c>
      <c r="V61" s="9">
        <f t="shared" si="6"/>
        <v>1</v>
      </c>
      <c r="W61" s="12">
        <f t="shared" si="5"/>
        <v>3.3333333333333333E-2</v>
      </c>
      <c r="X61" s="12">
        <f t="shared" si="0"/>
        <v>3.3333333333333333E-2</v>
      </c>
      <c r="Y61" s="9">
        <f t="shared" si="1"/>
        <v>1</v>
      </c>
      <c r="Z61" s="30"/>
      <c r="AA61" s="30"/>
    </row>
    <row r="62" spans="14:27" x14ac:dyDescent="0.25">
      <c r="N62" s="77"/>
      <c r="O62" s="30"/>
      <c r="P62" s="30"/>
      <c r="Q62" s="31"/>
      <c r="R62" s="31"/>
      <c r="S62" s="13">
        <v>0.19</v>
      </c>
      <c r="T62" s="21">
        <f t="shared" si="2"/>
        <v>0</v>
      </c>
      <c r="U62" s="21">
        <f t="shared" si="3"/>
        <v>0</v>
      </c>
      <c r="V62" s="9">
        <f t="shared" si="6"/>
        <v>1</v>
      </c>
      <c r="W62" s="12">
        <f t="shared" si="5"/>
        <v>3.3333333333333333E-2</v>
      </c>
      <c r="X62" s="12">
        <f t="shared" si="0"/>
        <v>3.3333333333333333E-2</v>
      </c>
      <c r="Y62" s="9">
        <f t="shared" si="1"/>
        <v>1</v>
      </c>
      <c r="Z62" s="30"/>
      <c r="AA62" s="30"/>
    </row>
    <row r="63" spans="14:27" x14ac:dyDescent="0.25">
      <c r="N63" s="77"/>
      <c r="O63" s="30"/>
      <c r="P63" s="30"/>
      <c r="Q63" s="31"/>
      <c r="R63" s="31"/>
      <c r="S63" s="13">
        <v>0.19</v>
      </c>
      <c r="T63" s="21">
        <f t="shared" si="2"/>
        <v>0</v>
      </c>
      <c r="U63" s="21">
        <f t="shared" si="3"/>
        <v>0</v>
      </c>
      <c r="V63" s="9">
        <f t="shared" si="6"/>
        <v>1</v>
      </c>
      <c r="W63" s="12">
        <f t="shared" si="5"/>
        <v>3.3333333333333333E-2</v>
      </c>
      <c r="X63" s="12">
        <f t="shared" si="0"/>
        <v>3.3333333333333333E-2</v>
      </c>
      <c r="Y63" s="9">
        <f t="shared" si="1"/>
        <v>1</v>
      </c>
      <c r="Z63" s="30"/>
      <c r="AA63" s="30"/>
    </row>
    <row r="64" spans="14:27" x14ac:dyDescent="0.25">
      <c r="N64" s="78"/>
      <c r="O64" s="30"/>
      <c r="P64" s="30"/>
      <c r="Q64" s="31"/>
      <c r="R64" s="31"/>
      <c r="S64" s="13">
        <v>0.19</v>
      </c>
      <c r="T64" s="21">
        <f t="shared" si="2"/>
        <v>0</v>
      </c>
      <c r="U64" s="21">
        <f t="shared" si="3"/>
        <v>0</v>
      </c>
      <c r="V64" s="9">
        <f t="shared" si="6"/>
        <v>1</v>
      </c>
      <c r="W64" s="12">
        <f t="shared" si="5"/>
        <v>3.3333333333333333E-2</v>
      </c>
      <c r="X64" s="12">
        <f t="shared" si="0"/>
        <v>3.3333333333333333E-2</v>
      </c>
      <c r="Y64" s="9">
        <f t="shared" si="1"/>
        <v>1</v>
      </c>
      <c r="Z64" s="30"/>
      <c r="AA64" s="30"/>
    </row>
    <row r="65" spans="14:27" x14ac:dyDescent="0.25">
      <c r="N65" s="73" t="s">
        <v>22</v>
      </c>
      <c r="O65" s="33"/>
      <c r="P65" s="33"/>
      <c r="Q65" s="33"/>
      <c r="R65" s="34"/>
      <c r="S65" s="11">
        <v>0.19</v>
      </c>
      <c r="T65" s="20">
        <f t="shared" si="2"/>
        <v>0</v>
      </c>
      <c r="U65" s="22">
        <f>T65/V65*Y65</f>
        <v>0</v>
      </c>
      <c r="V65" s="26">
        <f t="shared" si="6"/>
        <v>1</v>
      </c>
      <c r="W65" s="27">
        <f t="shared" si="5"/>
        <v>3.3333333333333333E-2</v>
      </c>
      <c r="X65" s="27">
        <f t="shared" si="0"/>
        <v>3.3333333333333333E-2</v>
      </c>
      <c r="Y65" s="26">
        <f t="shared" si="1"/>
        <v>1</v>
      </c>
      <c r="Z65" s="30"/>
      <c r="AA65" s="30"/>
    </row>
    <row r="66" spans="14:27" x14ac:dyDescent="0.25">
      <c r="N66" s="74"/>
      <c r="O66" s="33"/>
      <c r="P66" s="33"/>
      <c r="Q66" s="33"/>
      <c r="R66" s="34"/>
      <c r="S66" s="11">
        <v>0.19</v>
      </c>
      <c r="T66" s="20">
        <f t="shared" si="2"/>
        <v>0</v>
      </c>
      <c r="U66" s="22">
        <f t="shared" ref="U66:U69" si="7">T66/V66*Y66</f>
        <v>0</v>
      </c>
      <c r="V66" s="26">
        <f t="shared" si="6"/>
        <v>1</v>
      </c>
      <c r="W66" s="27">
        <f t="shared" si="5"/>
        <v>3.3333333333333333E-2</v>
      </c>
      <c r="X66" s="27">
        <f t="shared" si="0"/>
        <v>3.3333333333333333E-2</v>
      </c>
      <c r="Y66" s="26">
        <f t="shared" si="1"/>
        <v>1</v>
      </c>
      <c r="Z66" s="30"/>
      <c r="AA66" s="30"/>
    </row>
    <row r="67" spans="14:27" x14ac:dyDescent="0.25">
      <c r="N67" s="74"/>
      <c r="O67" s="33"/>
      <c r="P67" s="33"/>
      <c r="Q67" s="33"/>
      <c r="R67" s="34"/>
      <c r="S67" s="11">
        <v>0.19</v>
      </c>
      <c r="T67" s="20">
        <f t="shared" si="2"/>
        <v>0</v>
      </c>
      <c r="U67" s="22">
        <f t="shared" si="7"/>
        <v>0</v>
      </c>
      <c r="V67" s="26">
        <f t="shared" si="6"/>
        <v>1</v>
      </c>
      <c r="W67" s="27">
        <f t="shared" si="5"/>
        <v>3.3333333333333333E-2</v>
      </c>
      <c r="X67" s="27">
        <f t="shared" si="0"/>
        <v>3.3333333333333333E-2</v>
      </c>
      <c r="Y67" s="26">
        <f t="shared" si="1"/>
        <v>1</v>
      </c>
      <c r="Z67" s="30"/>
      <c r="AA67" s="30"/>
    </row>
    <row r="68" spans="14:27" x14ac:dyDescent="0.25">
      <c r="N68" s="74"/>
      <c r="O68" s="33"/>
      <c r="P68" s="33"/>
      <c r="Q68" s="33"/>
      <c r="R68" s="34"/>
      <c r="S68" s="11">
        <v>0.19</v>
      </c>
      <c r="T68" s="20">
        <f t="shared" si="2"/>
        <v>0</v>
      </c>
      <c r="U68" s="22">
        <f t="shared" si="7"/>
        <v>0</v>
      </c>
      <c r="V68" s="26">
        <f t="shared" si="6"/>
        <v>1</v>
      </c>
      <c r="W68" s="27">
        <f t="shared" si="5"/>
        <v>3.3333333333333333E-2</v>
      </c>
      <c r="X68" s="27">
        <f t="shared" si="0"/>
        <v>3.3333333333333333E-2</v>
      </c>
      <c r="Y68" s="26">
        <f t="shared" si="1"/>
        <v>1</v>
      </c>
      <c r="Z68" s="30"/>
      <c r="AA68" s="30"/>
    </row>
    <row r="69" spans="14:27" x14ac:dyDescent="0.25">
      <c r="N69" s="75"/>
      <c r="O69" s="33"/>
      <c r="P69" s="33"/>
      <c r="Q69" s="33"/>
      <c r="R69" s="34"/>
      <c r="S69" s="11">
        <v>0.19</v>
      </c>
      <c r="T69" s="20">
        <f t="shared" si="2"/>
        <v>0</v>
      </c>
      <c r="U69" s="22">
        <f t="shared" si="7"/>
        <v>0</v>
      </c>
      <c r="V69" s="26">
        <f t="shared" si="6"/>
        <v>1</v>
      </c>
      <c r="W69" s="27">
        <f t="shared" si="5"/>
        <v>3.3333333333333333E-2</v>
      </c>
      <c r="X69" s="27">
        <f t="shared" si="0"/>
        <v>3.3333333333333333E-2</v>
      </c>
      <c r="Y69" s="26">
        <f t="shared" si="1"/>
        <v>1</v>
      </c>
      <c r="Z69" s="30"/>
      <c r="AA69" s="30"/>
    </row>
    <row r="70" spans="14:27" ht="14.45" customHeight="1" x14ac:dyDescent="0.25">
      <c r="O70" s="4"/>
      <c r="P70" s="4"/>
      <c r="Q70" s="4"/>
      <c r="R70" s="23">
        <f>SUM(R48:R69)</f>
        <v>599.7399999999999</v>
      </c>
      <c r="T70" s="23">
        <f>SUM(T48:T64)</f>
        <v>713.69060000000002</v>
      </c>
      <c r="U70" s="24">
        <f>SUM(U48:U69)</f>
        <v>713.6905999999999</v>
      </c>
      <c r="W70" s="5">
        <f>SUM(W57:W64)</f>
        <v>14.366666666666665</v>
      </c>
      <c r="X70" s="5">
        <f>ROUND(Y70/30,0)</f>
        <v>14</v>
      </c>
      <c r="Y70">
        <f>SUM(Y48:Y55)</f>
        <v>430</v>
      </c>
      <c r="Z70" s="25">
        <f>U70/X70</f>
        <v>50.977899999999991</v>
      </c>
    </row>
    <row r="71" spans="14:27" ht="14.45" customHeight="1" x14ac:dyDescent="0.25">
      <c r="O71" s="4"/>
      <c r="P71" s="4"/>
      <c r="Q71" s="4"/>
      <c r="R71" s="2"/>
      <c r="T71" s="2"/>
      <c r="U71" s="2"/>
      <c r="X71" s="5"/>
    </row>
    <row r="72" spans="14:27" ht="14.45" customHeight="1" x14ac:dyDescent="0.25">
      <c r="N72" s="9"/>
      <c r="O72" s="39" t="s">
        <v>13</v>
      </c>
      <c r="P72" s="39"/>
      <c r="Q72" s="19" t="s">
        <v>23</v>
      </c>
      <c r="R72" s="9" t="s">
        <v>5</v>
      </c>
      <c r="S72" s="9" t="s">
        <v>4</v>
      </c>
      <c r="T72" s="9" t="s">
        <v>6</v>
      </c>
      <c r="U72" s="9" t="s">
        <v>10</v>
      </c>
      <c r="V72" s="9" t="s">
        <v>8</v>
      </c>
      <c r="W72" s="9" t="s">
        <v>7</v>
      </c>
      <c r="X72" s="9" t="s">
        <v>11</v>
      </c>
      <c r="Y72" s="9" t="s">
        <v>12</v>
      </c>
      <c r="Z72" s="81" t="s">
        <v>13</v>
      </c>
      <c r="AA72" s="81"/>
    </row>
    <row r="73" spans="14:27" ht="14.45" customHeight="1" x14ac:dyDescent="0.25">
      <c r="N73" s="73" t="s">
        <v>2</v>
      </c>
      <c r="O73" s="35">
        <v>44927</v>
      </c>
      <c r="P73" s="30">
        <v>45169</v>
      </c>
      <c r="Q73" s="32">
        <v>0.39100000000000001</v>
      </c>
      <c r="R73" s="31">
        <v>482.48</v>
      </c>
      <c r="S73" s="11">
        <v>0.19</v>
      </c>
      <c r="T73" s="20">
        <f t="shared" ref="T73:T80" si="8">R73*S73+R73</f>
        <v>574.15120000000002</v>
      </c>
      <c r="U73" s="20">
        <f>T73/V73*Y73</f>
        <v>574.15120000000002</v>
      </c>
      <c r="V73" s="9">
        <f>_xlfn.DAYS(P73,O73)+1</f>
        <v>243</v>
      </c>
      <c r="W73" s="12">
        <f>V73/30</f>
        <v>8.1</v>
      </c>
      <c r="X73" s="12">
        <f t="shared" si="0"/>
        <v>8.1</v>
      </c>
      <c r="Y73" s="9">
        <f t="shared" si="1"/>
        <v>243</v>
      </c>
      <c r="Z73" s="35">
        <v>44927</v>
      </c>
      <c r="AA73" s="30">
        <v>45169</v>
      </c>
    </row>
    <row r="74" spans="14:27" ht="14.45" customHeight="1" x14ac:dyDescent="0.25">
      <c r="N74" s="74"/>
      <c r="O74" s="30">
        <v>45170</v>
      </c>
      <c r="P74" s="28">
        <v>45231</v>
      </c>
      <c r="Q74" s="32">
        <v>0.32900000000000001</v>
      </c>
      <c r="R74" s="31">
        <v>100.35</v>
      </c>
      <c r="S74" s="11">
        <v>0.19</v>
      </c>
      <c r="T74" s="20">
        <f t="shared" si="8"/>
        <v>119.41649999999998</v>
      </c>
      <c r="U74" s="20">
        <f t="shared" ref="U74:U80" si="9">T74/V74*Y74</f>
        <v>57.782177419354831</v>
      </c>
      <c r="V74" s="9">
        <f t="shared" ref="V74:V80" si="10">_xlfn.DAYS(P74,O74)+1</f>
        <v>62</v>
      </c>
      <c r="W74" s="12">
        <f t="shared" ref="W74:W94" si="11">V74/30</f>
        <v>2.0666666666666669</v>
      </c>
      <c r="X74" s="12">
        <f t="shared" si="0"/>
        <v>1</v>
      </c>
      <c r="Y74" s="9">
        <f t="shared" si="1"/>
        <v>30</v>
      </c>
      <c r="Z74" s="30">
        <v>45170</v>
      </c>
      <c r="AA74" s="28">
        <v>45199</v>
      </c>
    </row>
    <row r="75" spans="14:27" ht="14.45" customHeight="1" x14ac:dyDescent="0.25">
      <c r="N75" s="74"/>
      <c r="O75" s="35"/>
      <c r="P75" s="30"/>
      <c r="Q75" s="31"/>
      <c r="R75" s="31"/>
      <c r="S75" s="11">
        <v>0.19</v>
      </c>
      <c r="T75" s="20">
        <f t="shared" si="8"/>
        <v>0</v>
      </c>
      <c r="U75" s="20">
        <f t="shared" si="9"/>
        <v>0</v>
      </c>
      <c r="V75" s="9">
        <f t="shared" si="10"/>
        <v>1</v>
      </c>
      <c r="W75" s="12">
        <f t="shared" si="11"/>
        <v>3.3333333333333333E-2</v>
      </c>
      <c r="X75" s="12">
        <f t="shared" si="0"/>
        <v>3.3333333333333333E-2</v>
      </c>
      <c r="Y75" s="9">
        <f t="shared" si="1"/>
        <v>1</v>
      </c>
      <c r="Z75" s="30"/>
      <c r="AA75" s="30"/>
    </row>
    <row r="76" spans="14:27" x14ac:dyDescent="0.25">
      <c r="N76" s="74"/>
      <c r="O76" s="35"/>
      <c r="P76" s="30"/>
      <c r="Q76" s="31"/>
      <c r="R76" s="31"/>
      <c r="S76" s="11">
        <v>0.19</v>
      </c>
      <c r="T76" s="20">
        <f t="shared" si="8"/>
        <v>0</v>
      </c>
      <c r="U76" s="20">
        <f t="shared" si="9"/>
        <v>0</v>
      </c>
      <c r="V76" s="9">
        <f t="shared" si="10"/>
        <v>1</v>
      </c>
      <c r="W76" s="12">
        <f t="shared" si="11"/>
        <v>3.3333333333333333E-2</v>
      </c>
      <c r="X76" s="12">
        <f t="shared" si="0"/>
        <v>3.3333333333333333E-2</v>
      </c>
      <c r="Y76" s="9">
        <f t="shared" si="1"/>
        <v>1</v>
      </c>
      <c r="Z76" s="30"/>
      <c r="AA76" s="30"/>
    </row>
    <row r="77" spans="14:27" x14ac:dyDescent="0.25">
      <c r="N77" s="74"/>
      <c r="O77" s="35"/>
      <c r="P77" s="30"/>
      <c r="Q77" s="31"/>
      <c r="R77" s="31"/>
      <c r="S77" s="11">
        <v>0.19</v>
      </c>
      <c r="T77" s="20">
        <f t="shared" si="8"/>
        <v>0</v>
      </c>
      <c r="U77" s="20">
        <f t="shared" si="9"/>
        <v>0</v>
      </c>
      <c r="V77" s="9">
        <f t="shared" si="10"/>
        <v>1</v>
      </c>
      <c r="W77" s="12">
        <f t="shared" si="11"/>
        <v>3.3333333333333333E-2</v>
      </c>
      <c r="X77" s="12">
        <f t="shared" si="0"/>
        <v>3.3333333333333333E-2</v>
      </c>
      <c r="Y77" s="9">
        <f t="shared" si="1"/>
        <v>1</v>
      </c>
      <c r="Z77" s="30"/>
      <c r="AA77" s="30"/>
    </row>
    <row r="78" spans="14:27" x14ac:dyDescent="0.25">
      <c r="N78" s="74"/>
      <c r="O78" s="35"/>
      <c r="P78" s="30"/>
      <c r="Q78" s="31"/>
      <c r="R78" s="31"/>
      <c r="S78" s="11">
        <v>0.19</v>
      </c>
      <c r="T78" s="20">
        <f t="shared" si="8"/>
        <v>0</v>
      </c>
      <c r="U78" s="20">
        <f t="shared" si="9"/>
        <v>0</v>
      </c>
      <c r="V78" s="9">
        <f t="shared" si="10"/>
        <v>1</v>
      </c>
      <c r="W78" s="12">
        <f t="shared" si="11"/>
        <v>3.3333333333333333E-2</v>
      </c>
      <c r="X78" s="12">
        <f t="shared" si="0"/>
        <v>3.3333333333333333E-2</v>
      </c>
      <c r="Y78" s="9">
        <f t="shared" si="1"/>
        <v>1</v>
      </c>
      <c r="Z78" s="30"/>
      <c r="AA78" s="30"/>
    </row>
    <row r="79" spans="14:27" x14ac:dyDescent="0.25">
      <c r="N79" s="74"/>
      <c r="O79" s="30"/>
      <c r="P79" s="30"/>
      <c r="Q79" s="31"/>
      <c r="R79" s="31"/>
      <c r="S79" s="11">
        <v>0.19</v>
      </c>
      <c r="T79" s="20">
        <f t="shared" si="8"/>
        <v>0</v>
      </c>
      <c r="U79" s="20">
        <f t="shared" si="9"/>
        <v>0</v>
      </c>
      <c r="V79" s="9">
        <f t="shared" si="10"/>
        <v>1</v>
      </c>
      <c r="W79" s="12">
        <f t="shared" si="11"/>
        <v>3.3333333333333333E-2</v>
      </c>
      <c r="X79" s="12">
        <f t="shared" si="0"/>
        <v>3.3333333333333333E-2</v>
      </c>
      <c r="Y79" s="9">
        <f t="shared" si="1"/>
        <v>1</v>
      </c>
      <c r="Z79" s="30"/>
      <c r="AA79" s="30"/>
    </row>
    <row r="80" spans="14:27" x14ac:dyDescent="0.25">
      <c r="N80" s="75"/>
      <c r="O80" s="30"/>
      <c r="P80" s="30"/>
      <c r="Q80" s="31"/>
      <c r="R80" s="31"/>
      <c r="S80" s="11">
        <v>0.19</v>
      </c>
      <c r="T80" s="20">
        <f t="shared" si="8"/>
        <v>0</v>
      </c>
      <c r="U80" s="20">
        <f t="shared" si="9"/>
        <v>0</v>
      </c>
      <c r="V80" s="9">
        <f t="shared" si="10"/>
        <v>1</v>
      </c>
      <c r="W80" s="12">
        <f t="shared" si="11"/>
        <v>3.3333333333333333E-2</v>
      </c>
      <c r="X80" s="12">
        <f t="shared" si="0"/>
        <v>3.3333333333333333E-2</v>
      </c>
      <c r="Y80" s="9">
        <f t="shared" si="1"/>
        <v>1</v>
      </c>
      <c r="Z80" s="30"/>
      <c r="AA80" s="30"/>
    </row>
    <row r="81" spans="14:27" x14ac:dyDescent="0.25">
      <c r="N81" s="4" t="s">
        <v>9</v>
      </c>
      <c r="O81" s="6">
        <f>1234+305</f>
        <v>1539</v>
      </c>
      <c r="P81" s="4"/>
      <c r="R81" s="23"/>
      <c r="S81" s="1"/>
      <c r="T81" s="23"/>
      <c r="U81" s="23"/>
      <c r="W81" s="5"/>
      <c r="X81" s="5"/>
    </row>
    <row r="82" spans="14:27" x14ac:dyDescent="0.25">
      <c r="N82" s="76" t="s">
        <v>3</v>
      </c>
      <c r="O82" s="30">
        <v>44927</v>
      </c>
      <c r="P82" s="30">
        <v>45231</v>
      </c>
      <c r="Q82" s="36">
        <v>75.156000000000006</v>
      </c>
      <c r="R82" s="31">
        <v>62.8</v>
      </c>
      <c r="S82" s="13">
        <v>0.19</v>
      </c>
      <c r="T82" s="21">
        <f t="shared" ref="T82:T94" si="12">R82*S82+R82</f>
        <v>74.731999999999999</v>
      </c>
      <c r="U82" s="21">
        <f>T82/V82*Y82</f>
        <v>66.891265573770497</v>
      </c>
      <c r="V82" s="9">
        <f>_xlfn.DAYS(P82,O82)+1</f>
        <v>305</v>
      </c>
      <c r="W82" s="12">
        <f t="shared" si="11"/>
        <v>10.166666666666666</v>
      </c>
      <c r="X82" s="12">
        <f t="shared" si="0"/>
        <v>9.1</v>
      </c>
      <c r="Y82" s="9">
        <f t="shared" si="1"/>
        <v>273</v>
      </c>
      <c r="Z82" s="30">
        <v>44927</v>
      </c>
      <c r="AA82" s="30">
        <v>45199</v>
      </c>
    </row>
    <row r="83" spans="14:27" x14ac:dyDescent="0.25">
      <c r="N83" s="77"/>
      <c r="O83" s="30">
        <v>44927</v>
      </c>
      <c r="P83" s="30">
        <v>45231</v>
      </c>
      <c r="Q83" s="36">
        <v>8.84</v>
      </c>
      <c r="R83" s="31">
        <v>7.39</v>
      </c>
      <c r="S83" s="13">
        <v>0.19</v>
      </c>
      <c r="T83" s="21">
        <f t="shared" si="12"/>
        <v>8.7941000000000003</v>
      </c>
      <c r="U83" s="21">
        <f t="shared" ref="U83:U89" si="13">T83/V83*Y83</f>
        <v>7.8714403278688527</v>
      </c>
      <c r="V83" s="9">
        <f t="shared" ref="V83:V94" si="14">_xlfn.DAYS(P83,O83)+1</f>
        <v>305</v>
      </c>
      <c r="W83" s="12">
        <f t="shared" si="11"/>
        <v>10.166666666666666</v>
      </c>
      <c r="X83" s="12">
        <f t="shared" si="0"/>
        <v>9.1</v>
      </c>
      <c r="Y83" s="9">
        <f t="shared" si="1"/>
        <v>273</v>
      </c>
      <c r="Z83" s="30">
        <v>44927</v>
      </c>
      <c r="AA83" s="30">
        <v>45199</v>
      </c>
    </row>
    <row r="84" spans="14:27" x14ac:dyDescent="0.25">
      <c r="N84" s="77"/>
      <c r="O84" s="30"/>
      <c r="P84" s="30"/>
      <c r="Q84" s="31"/>
      <c r="R84" s="31"/>
      <c r="S84" s="13">
        <v>0.19</v>
      </c>
      <c r="T84" s="21">
        <f t="shared" si="12"/>
        <v>0</v>
      </c>
      <c r="U84" s="21">
        <f t="shared" si="13"/>
        <v>0</v>
      </c>
      <c r="V84" s="9">
        <f t="shared" si="14"/>
        <v>1</v>
      </c>
      <c r="W84" s="12">
        <f t="shared" si="11"/>
        <v>3.3333333333333333E-2</v>
      </c>
      <c r="X84" s="12">
        <f t="shared" si="0"/>
        <v>3.3333333333333333E-2</v>
      </c>
      <c r="Y84" s="9">
        <f t="shared" si="1"/>
        <v>1</v>
      </c>
      <c r="Z84" s="30"/>
      <c r="AA84" s="30"/>
    </row>
    <row r="85" spans="14:27" x14ac:dyDescent="0.25">
      <c r="N85" s="77"/>
      <c r="O85" s="30"/>
      <c r="P85" s="30"/>
      <c r="Q85" s="31"/>
      <c r="R85" s="31"/>
      <c r="S85" s="13">
        <v>0.19</v>
      </c>
      <c r="T85" s="21">
        <f t="shared" si="12"/>
        <v>0</v>
      </c>
      <c r="U85" s="21">
        <f t="shared" si="13"/>
        <v>0</v>
      </c>
      <c r="V85" s="9">
        <f t="shared" si="14"/>
        <v>1</v>
      </c>
      <c r="W85" s="12">
        <f t="shared" si="11"/>
        <v>3.3333333333333333E-2</v>
      </c>
      <c r="X85" s="12">
        <f t="shared" si="0"/>
        <v>3.3333333333333333E-2</v>
      </c>
      <c r="Y85" s="9">
        <f t="shared" si="1"/>
        <v>1</v>
      </c>
      <c r="Z85" s="30"/>
      <c r="AA85" s="30"/>
    </row>
    <row r="86" spans="14:27" x14ac:dyDescent="0.25">
      <c r="N86" s="77"/>
      <c r="O86" s="30"/>
      <c r="P86" s="30"/>
      <c r="Q86" s="31"/>
      <c r="R86" s="31"/>
      <c r="S86" s="13">
        <v>0.19</v>
      </c>
      <c r="T86" s="21">
        <f t="shared" si="12"/>
        <v>0</v>
      </c>
      <c r="U86" s="21">
        <f t="shared" si="13"/>
        <v>0</v>
      </c>
      <c r="V86" s="9">
        <f t="shared" si="14"/>
        <v>1</v>
      </c>
      <c r="W86" s="12">
        <f t="shared" si="11"/>
        <v>3.3333333333333333E-2</v>
      </c>
      <c r="X86" s="12">
        <f t="shared" si="0"/>
        <v>3.3333333333333333E-2</v>
      </c>
      <c r="Y86" s="9">
        <f t="shared" si="1"/>
        <v>1</v>
      </c>
      <c r="Z86" s="30"/>
      <c r="AA86" s="30"/>
    </row>
    <row r="87" spans="14:27" x14ac:dyDescent="0.25">
      <c r="N87" s="77"/>
      <c r="O87" s="30"/>
      <c r="P87" s="30"/>
      <c r="Q87" s="31"/>
      <c r="R87" s="31"/>
      <c r="S87" s="13">
        <v>0.19</v>
      </c>
      <c r="T87" s="21">
        <f t="shared" si="12"/>
        <v>0</v>
      </c>
      <c r="U87" s="21">
        <f t="shared" si="13"/>
        <v>0</v>
      </c>
      <c r="V87" s="9">
        <f t="shared" si="14"/>
        <v>1</v>
      </c>
      <c r="W87" s="12">
        <f t="shared" si="11"/>
        <v>3.3333333333333333E-2</v>
      </c>
      <c r="X87" s="12">
        <f t="shared" si="0"/>
        <v>3.3333333333333333E-2</v>
      </c>
      <c r="Y87" s="9">
        <f t="shared" si="1"/>
        <v>1</v>
      </c>
      <c r="Z87" s="30"/>
      <c r="AA87" s="30"/>
    </row>
    <row r="88" spans="14:27" x14ac:dyDescent="0.25">
      <c r="N88" s="77"/>
      <c r="O88" s="30"/>
      <c r="P88" s="30"/>
      <c r="Q88" s="31"/>
      <c r="R88" s="31"/>
      <c r="S88" s="13">
        <v>0.19</v>
      </c>
      <c r="T88" s="21">
        <f t="shared" si="12"/>
        <v>0</v>
      </c>
      <c r="U88" s="21">
        <f t="shared" si="13"/>
        <v>0</v>
      </c>
      <c r="V88" s="9">
        <f t="shared" si="14"/>
        <v>1</v>
      </c>
      <c r="W88" s="12">
        <f t="shared" si="11"/>
        <v>3.3333333333333333E-2</v>
      </c>
      <c r="X88" s="12">
        <f t="shared" si="0"/>
        <v>3.3333333333333333E-2</v>
      </c>
      <c r="Y88" s="9">
        <f t="shared" si="1"/>
        <v>1</v>
      </c>
      <c r="Z88" s="30"/>
      <c r="AA88" s="30"/>
    </row>
    <row r="89" spans="14:27" x14ac:dyDescent="0.25">
      <c r="N89" s="78"/>
      <c r="O89" s="30"/>
      <c r="P89" s="30"/>
      <c r="Q89" s="31"/>
      <c r="R89" s="31"/>
      <c r="S89" s="13">
        <v>0.19</v>
      </c>
      <c r="T89" s="21">
        <f t="shared" si="12"/>
        <v>0</v>
      </c>
      <c r="U89" s="21">
        <f t="shared" si="13"/>
        <v>0</v>
      </c>
      <c r="V89" s="9">
        <f t="shared" si="14"/>
        <v>1</v>
      </c>
      <c r="W89" s="12">
        <f t="shared" si="11"/>
        <v>3.3333333333333333E-2</v>
      </c>
      <c r="X89" s="12">
        <f t="shared" si="0"/>
        <v>3.3333333333333333E-2</v>
      </c>
      <c r="Y89" s="9">
        <f t="shared" si="1"/>
        <v>1</v>
      </c>
      <c r="Z89" s="30"/>
      <c r="AA89" s="30"/>
    </row>
    <row r="90" spans="14:27" x14ac:dyDescent="0.25">
      <c r="N90" s="73" t="s">
        <v>22</v>
      </c>
      <c r="O90" s="33"/>
      <c r="P90" s="33"/>
      <c r="Q90" s="34"/>
      <c r="R90" s="34">
        <f>-55.44/1.19*1</f>
        <v>-46.588235294117645</v>
      </c>
      <c r="S90" s="11">
        <v>0.19</v>
      </c>
      <c r="T90" s="20">
        <f t="shared" si="12"/>
        <v>-55.44</v>
      </c>
      <c r="U90" s="22">
        <f>T90/V90*Y90</f>
        <v>-55.44</v>
      </c>
      <c r="V90" s="9">
        <f t="shared" si="14"/>
        <v>1</v>
      </c>
      <c r="W90" s="12">
        <f t="shared" si="11"/>
        <v>3.3333333333333333E-2</v>
      </c>
      <c r="X90" s="12">
        <f t="shared" si="0"/>
        <v>3.3333333333333333E-2</v>
      </c>
      <c r="Y90" s="9">
        <f t="shared" si="1"/>
        <v>1</v>
      </c>
      <c r="Z90" s="30"/>
      <c r="AA90" s="30"/>
    </row>
    <row r="91" spans="14:27" x14ac:dyDescent="0.25">
      <c r="N91" s="74"/>
      <c r="O91" s="33"/>
      <c r="P91" s="33"/>
      <c r="Q91" s="34"/>
      <c r="R91" s="34"/>
      <c r="S91" s="11">
        <v>0.19</v>
      </c>
      <c r="T91" s="20">
        <f t="shared" si="12"/>
        <v>0</v>
      </c>
      <c r="U91" s="22">
        <f t="shared" ref="U91:U94" si="15">T91/V91*Y91</f>
        <v>0</v>
      </c>
      <c r="V91" s="9">
        <f t="shared" si="14"/>
        <v>1</v>
      </c>
      <c r="W91" s="12">
        <f t="shared" si="11"/>
        <v>3.3333333333333333E-2</v>
      </c>
      <c r="X91" s="12">
        <f t="shared" si="0"/>
        <v>3.3333333333333333E-2</v>
      </c>
      <c r="Y91" s="9">
        <f t="shared" si="1"/>
        <v>1</v>
      </c>
      <c r="Z91" s="30"/>
      <c r="AA91" s="30"/>
    </row>
    <row r="92" spans="14:27" x14ac:dyDescent="0.25">
      <c r="N92" s="74"/>
      <c r="O92" s="33"/>
      <c r="P92" s="33"/>
      <c r="Q92" s="34"/>
      <c r="R92" s="34"/>
      <c r="S92" s="11">
        <v>0.19</v>
      </c>
      <c r="T92" s="20">
        <f t="shared" si="12"/>
        <v>0</v>
      </c>
      <c r="U92" s="22">
        <f t="shared" si="15"/>
        <v>0</v>
      </c>
      <c r="V92" s="9">
        <f t="shared" si="14"/>
        <v>1</v>
      </c>
      <c r="W92" s="12">
        <f t="shared" si="11"/>
        <v>3.3333333333333333E-2</v>
      </c>
      <c r="X92" s="12">
        <f t="shared" si="0"/>
        <v>3.3333333333333333E-2</v>
      </c>
      <c r="Y92" s="9">
        <f t="shared" si="1"/>
        <v>1</v>
      </c>
      <c r="Z92" s="30"/>
      <c r="AA92" s="30"/>
    </row>
    <row r="93" spans="14:27" x14ac:dyDescent="0.25">
      <c r="N93" s="74"/>
      <c r="O93" s="33"/>
      <c r="P93" s="33"/>
      <c r="Q93" s="34"/>
      <c r="R93" s="34"/>
      <c r="S93" s="11">
        <v>0.19</v>
      </c>
      <c r="T93" s="20">
        <f t="shared" si="12"/>
        <v>0</v>
      </c>
      <c r="U93" s="22">
        <f t="shared" si="15"/>
        <v>0</v>
      </c>
      <c r="V93" s="9">
        <f t="shared" si="14"/>
        <v>1</v>
      </c>
      <c r="W93" s="12">
        <f t="shared" si="11"/>
        <v>3.3333333333333333E-2</v>
      </c>
      <c r="X93" s="12">
        <f t="shared" si="0"/>
        <v>3.3333333333333333E-2</v>
      </c>
      <c r="Y93" s="9">
        <f t="shared" si="1"/>
        <v>1</v>
      </c>
      <c r="Z93" s="30"/>
      <c r="AA93" s="30"/>
    </row>
    <row r="94" spans="14:27" x14ac:dyDescent="0.25">
      <c r="N94" s="75"/>
      <c r="O94" s="33"/>
      <c r="P94" s="33"/>
      <c r="Q94" s="34"/>
      <c r="R94" s="34"/>
      <c r="S94" s="11">
        <v>0.19</v>
      </c>
      <c r="T94" s="20">
        <f t="shared" si="12"/>
        <v>0</v>
      </c>
      <c r="U94" s="22">
        <f t="shared" si="15"/>
        <v>0</v>
      </c>
      <c r="V94" s="9">
        <f t="shared" si="14"/>
        <v>1</v>
      </c>
      <c r="W94" s="12">
        <f t="shared" si="11"/>
        <v>3.3333333333333333E-2</v>
      </c>
      <c r="X94" s="12">
        <f t="shared" si="0"/>
        <v>3.3333333333333333E-2</v>
      </c>
      <c r="Y94" s="9">
        <f t="shared" si="1"/>
        <v>1</v>
      </c>
      <c r="Z94" s="30"/>
      <c r="AA94" s="30"/>
    </row>
    <row r="95" spans="14:27" x14ac:dyDescent="0.25">
      <c r="R95" s="23">
        <f>SUM(R73:R89)</f>
        <v>653.02</v>
      </c>
      <c r="T95" s="23">
        <f>SUM(T73:T89)</f>
        <v>777.09379999999999</v>
      </c>
      <c r="U95" s="24">
        <f>SUM(U73:U94)</f>
        <v>651.25608332099432</v>
      </c>
      <c r="W95" s="5">
        <f>SUM(W82:W89)</f>
        <v>20.533333333333342</v>
      </c>
      <c r="X95" s="5">
        <f>ROUND(Y95/30,0)</f>
        <v>9</v>
      </c>
      <c r="Y95">
        <f>SUM(Y73:Y80)</f>
        <v>279</v>
      </c>
      <c r="Z95" s="25">
        <f>U95/X95</f>
        <v>72.36178703566604</v>
      </c>
    </row>
  </sheetData>
  <sheetProtection algorithmName="SHA-512" hashValue="2/8T7phDqtrmgeg3qd3geNgHozVps/oj1HiFrgYYuV61E5P5QZTvvBFpxqfRbfciY6pt4mbt+BmYkF9rfauIHw==" saltValue="EgGEgHrtakfXHSpBTo2DCw==" spinCount="100000" sheet="1" objects="1" scenarios="1"/>
  <mergeCells count="13">
    <mergeCell ref="N73:N80"/>
    <mergeCell ref="N82:N89"/>
    <mergeCell ref="N90:N94"/>
    <mergeCell ref="A1:AA1"/>
    <mergeCell ref="A2:AA2"/>
    <mergeCell ref="A3:AA3"/>
    <mergeCell ref="A4:AA4"/>
    <mergeCell ref="A5:AA5"/>
    <mergeCell ref="Z72:AA72"/>
    <mergeCell ref="O47:P47"/>
    <mergeCell ref="N48:N55"/>
    <mergeCell ref="N57:N64"/>
    <mergeCell ref="N65:N69"/>
  </mergeCells>
  <hyperlinks>
    <hyperlink ref="A3:AA3" location="'Gas Fernwärme'!A1" display="Hier kommen Sie zur Eingabe Ihrer Zahlen in der Tabelle für Gas/Fernwärme." xr:uid="{AEC590B2-80EE-489F-A8DB-F2B65394F72C}"/>
    <hyperlink ref="A4:AA4" location="'Bsp. bevorratete Energieträger'!A1" display="Hier kommen Sie zum Beispiel für bevorratete Energieträger." xr:uid="{88A95DDA-78B7-4376-83F3-B1AB6F0F25C8}"/>
    <hyperlink ref="A5:AA5" location="'Bevorratete Energieträger'!A1" display="Hier kommen Sie zur Eingabe Ihrer Zahlen in der Tabelle für bevorratete Energieträger." xr:uid="{06121FDC-BF62-4058-8F44-17C4961F0F03}"/>
    <hyperlink ref="A2:AA2" location="Strom!A1" display=" Hier kommen Sie zur Eingabe Ihrer Zahlen in der Tabelle für Strom." xr:uid="{7BCE40E4-0D61-409F-9F48-D925E32750AA}"/>
  </hyperlink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72D3F-3387-461D-9AF5-EC2762CA6CFB}">
  <dimension ref="A1:Z39"/>
  <sheetViews>
    <sheetView workbookViewId="0">
      <pane ySplit="1" topLeftCell="A2" activePane="bottomLeft" state="frozen"/>
      <selection pane="bottomLeft" activeCell="J5" sqref="J5"/>
    </sheetView>
  </sheetViews>
  <sheetFormatPr baseColWidth="10" defaultRowHeight="15" x14ac:dyDescent="0.25"/>
  <cols>
    <col min="1" max="1" width="41" bestFit="1" customWidth="1"/>
    <col min="8" max="8" width="41" bestFit="1" customWidth="1"/>
    <col min="9" max="9" width="30.42578125" bestFit="1" customWidth="1"/>
    <col min="10" max="10" width="28" bestFit="1" customWidth="1"/>
  </cols>
  <sheetData>
    <row r="1" spans="1:26" ht="34.5" x14ac:dyDescent="0.55000000000000004">
      <c r="A1" s="84" t="s">
        <v>28</v>
      </c>
      <c r="B1" s="84"/>
      <c r="C1" s="84"/>
      <c r="D1" s="84"/>
      <c r="E1" s="84"/>
      <c r="F1" s="84"/>
      <c r="G1" s="84"/>
      <c r="H1" s="84"/>
      <c r="I1" s="84"/>
      <c r="J1" s="84"/>
      <c r="K1" s="84"/>
    </row>
    <row r="2" spans="1:26" ht="21" customHeight="1" x14ac:dyDescent="0.35">
      <c r="A2" s="80" t="s">
        <v>34</v>
      </c>
      <c r="B2" s="80"/>
      <c r="C2" s="80"/>
      <c r="D2" s="80"/>
      <c r="E2" s="80"/>
      <c r="F2" s="80"/>
      <c r="G2" s="80"/>
      <c r="H2" s="80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</row>
    <row r="3" spans="1:26" ht="21" customHeight="1" x14ac:dyDescent="0.35">
      <c r="A3" s="80" t="s">
        <v>32</v>
      </c>
      <c r="B3" s="80"/>
      <c r="C3" s="80"/>
      <c r="D3" s="80"/>
      <c r="E3" s="80"/>
      <c r="F3" s="80"/>
      <c r="G3" s="80"/>
      <c r="H3" s="80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</row>
    <row r="4" spans="1:26" ht="21" customHeight="1" x14ac:dyDescent="0.35">
      <c r="A4" s="80" t="s">
        <v>29</v>
      </c>
      <c r="B4" s="80"/>
      <c r="C4" s="80"/>
      <c r="D4" s="80"/>
      <c r="E4" s="80"/>
      <c r="F4" s="80"/>
      <c r="G4" s="80"/>
      <c r="H4" s="80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</row>
    <row r="5" spans="1:26" ht="21" customHeight="1" x14ac:dyDescent="0.35">
      <c r="A5" s="80" t="s">
        <v>31</v>
      </c>
      <c r="B5" s="80"/>
      <c r="C5" s="80"/>
      <c r="D5" s="80"/>
      <c r="E5" s="80"/>
      <c r="F5" s="80"/>
      <c r="G5" s="80"/>
      <c r="H5" s="80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</row>
    <row r="6" spans="1:26" ht="15" customHeight="1" x14ac:dyDescent="0.35">
      <c r="A6" s="62"/>
      <c r="B6" s="62"/>
      <c r="C6" s="62"/>
      <c r="D6" s="62"/>
      <c r="E6" s="62"/>
      <c r="F6" s="62"/>
      <c r="G6" s="62"/>
      <c r="H6" s="62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</row>
    <row r="8" spans="1:26" x14ac:dyDescent="0.25">
      <c r="G8" s="7"/>
    </row>
    <row r="15" spans="1:26" x14ac:dyDescent="0.25">
      <c r="H15" s="7" t="s">
        <v>19</v>
      </c>
      <c r="I15" s="58" t="s">
        <v>26</v>
      </c>
    </row>
    <row r="16" spans="1:26" x14ac:dyDescent="0.25">
      <c r="H16" s="7"/>
    </row>
    <row r="17" spans="8:11" x14ac:dyDescent="0.25">
      <c r="H17" s="7" t="s">
        <v>15</v>
      </c>
      <c r="I17" s="7"/>
      <c r="J17" s="7"/>
      <c r="K17" s="7"/>
    </row>
    <row r="18" spans="8:11" x14ac:dyDescent="0.25">
      <c r="H18" s="8" t="s">
        <v>41</v>
      </c>
      <c r="I18" s="8" t="s">
        <v>40</v>
      </c>
      <c r="J18" s="8" t="s">
        <v>43</v>
      </c>
      <c r="K18" s="8" t="s">
        <v>42</v>
      </c>
    </row>
    <row r="19" spans="8:11" x14ac:dyDescent="0.25">
      <c r="H19" s="30">
        <v>44258</v>
      </c>
      <c r="I19" s="37">
        <v>3078</v>
      </c>
      <c r="J19" s="37">
        <v>1684.9</v>
      </c>
      <c r="K19" s="9">
        <f>J19/I19</f>
        <v>0.54740090968161148</v>
      </c>
    </row>
    <row r="20" spans="8:11" x14ac:dyDescent="0.25">
      <c r="H20" s="30">
        <v>44762</v>
      </c>
      <c r="I20" s="37">
        <v>2384</v>
      </c>
      <c r="J20" s="37">
        <v>2493.69</v>
      </c>
      <c r="K20" s="9">
        <f>J20/I20</f>
        <v>1.0460109060402685</v>
      </c>
    </row>
    <row r="21" spans="8:11" x14ac:dyDescent="0.25">
      <c r="H21" s="30"/>
      <c r="I21" s="37"/>
      <c r="J21" s="37"/>
      <c r="K21" s="9" t="e">
        <f>J21/I21</f>
        <v>#DIV/0!</v>
      </c>
    </row>
    <row r="22" spans="8:11" x14ac:dyDescent="0.25">
      <c r="H22" s="37"/>
      <c r="I22" s="37"/>
      <c r="J22" s="37"/>
      <c r="K22" s="9" t="e">
        <f>J22/I22</f>
        <v>#DIV/0!</v>
      </c>
    </row>
    <row r="23" spans="8:11" x14ac:dyDescent="0.25">
      <c r="H23" s="9" t="s">
        <v>16</v>
      </c>
      <c r="I23" s="9">
        <f>SUM(I19:I22)</f>
        <v>5462</v>
      </c>
      <c r="J23" s="9">
        <f>SUM(J19:J22)</f>
        <v>4178.59</v>
      </c>
      <c r="K23" s="8">
        <f>J23/I23</f>
        <v>0.76502929329915781</v>
      </c>
    </row>
    <row r="25" spans="8:11" x14ac:dyDescent="0.25">
      <c r="H25" t="s">
        <v>27</v>
      </c>
      <c r="I25" s="6">
        <v>1941</v>
      </c>
    </row>
    <row r="26" spans="8:11" x14ac:dyDescent="0.25">
      <c r="H26" t="s">
        <v>17</v>
      </c>
      <c r="I26" s="10">
        <f>I25/12*K23</f>
        <v>123.74348819113878</v>
      </c>
    </row>
    <row r="29" spans="8:11" x14ac:dyDescent="0.25">
      <c r="H29" s="7" t="s">
        <v>18</v>
      </c>
      <c r="I29" s="7"/>
      <c r="J29" s="7"/>
      <c r="K29" s="7"/>
    </row>
    <row r="31" spans="8:11" x14ac:dyDescent="0.25">
      <c r="H31" s="8" t="s">
        <v>41</v>
      </c>
      <c r="I31" s="8" t="s">
        <v>40</v>
      </c>
      <c r="J31" s="8" t="s">
        <v>43</v>
      </c>
      <c r="K31" s="8" t="s">
        <v>42</v>
      </c>
    </row>
    <row r="32" spans="8:11" x14ac:dyDescent="0.25">
      <c r="H32" s="30">
        <v>45153</v>
      </c>
      <c r="I32" s="37">
        <v>2304</v>
      </c>
      <c r="J32" s="37">
        <v>1676.39</v>
      </c>
      <c r="K32" s="9">
        <f>J32/I32</f>
        <v>0.72759982638888898</v>
      </c>
    </row>
    <row r="33" spans="8:11" x14ac:dyDescent="0.25">
      <c r="H33" s="30"/>
      <c r="I33" s="37"/>
      <c r="J33" s="37"/>
      <c r="K33" s="9" t="e">
        <f>J33/I33</f>
        <v>#DIV/0!</v>
      </c>
    </row>
    <row r="34" spans="8:11" x14ac:dyDescent="0.25">
      <c r="H34" s="37"/>
      <c r="I34" s="37"/>
      <c r="J34" s="37"/>
      <c r="K34" s="9" t="e">
        <f>J34/I34</f>
        <v>#DIV/0!</v>
      </c>
    </row>
    <row r="35" spans="8:11" x14ac:dyDescent="0.25">
      <c r="H35" s="37"/>
      <c r="I35" s="37"/>
      <c r="J35" s="37"/>
      <c r="K35" s="9" t="e">
        <f>J35/I35</f>
        <v>#DIV/0!</v>
      </c>
    </row>
    <row r="36" spans="8:11" x14ac:dyDescent="0.25">
      <c r="H36" s="9" t="s">
        <v>16</v>
      </c>
      <c r="I36" s="9">
        <f>SUM(I32:I35)</f>
        <v>2304</v>
      </c>
      <c r="J36" s="9">
        <f>SUM(J32:J35)</f>
        <v>1676.39</v>
      </c>
      <c r="K36" s="8">
        <f>J36/I36</f>
        <v>0.72759982638888898</v>
      </c>
    </row>
    <row r="38" spans="8:11" x14ac:dyDescent="0.25">
      <c r="H38" t="s">
        <v>27</v>
      </c>
      <c r="I38" s="6">
        <f>I25</f>
        <v>1941</v>
      </c>
    </row>
    <row r="39" spans="8:11" x14ac:dyDescent="0.25">
      <c r="H39" t="s">
        <v>17</v>
      </c>
      <c r="I39" s="10">
        <f>I38/12*K36</f>
        <v>117.6892719184028</v>
      </c>
    </row>
  </sheetData>
  <sheetProtection algorithmName="SHA-512" hashValue="Rt8MsrPUulhB2Rzoc5GMkpnu+t8DpPBylspEsli8Frhua9dsc0dIRhf/VvMGNY8Io225kQQa3QHASaWiuclCBQ==" saltValue="6KAwBk/uy4KDDoF68BfCVg==" spinCount="100000" sheet="1" objects="1" scenarios="1"/>
  <mergeCells count="5">
    <mergeCell ref="A1:K1"/>
    <mergeCell ref="A3:H3"/>
    <mergeCell ref="A4:H4"/>
    <mergeCell ref="A2:H2"/>
    <mergeCell ref="A5:H5"/>
  </mergeCells>
  <hyperlinks>
    <hyperlink ref="A2:H2" location="'Beispiel Abrechnung Strom'!A1" display="Hier kommen Sie zum Beispiel für Strom" xr:uid="{E392A76E-5276-4333-A1C9-272C300C9E52}"/>
    <hyperlink ref="A3:H3" location="Strom!A1" display=" Hier kommen Sie zur Eingabe Ihrer Zahlen in der Tabelle für Strom." xr:uid="{C1B7C3A8-CC79-4FBC-A3C5-123DCF1229A8}"/>
    <hyperlink ref="A4:H4" location="'Gas Fernwärme'!A1" display="Hier kommen Sie zur Eingabe Ihrer Zahlen in der Tabelle für Gas/Fernwärme." xr:uid="{F7584034-7F8E-442D-A993-61E4C6EFC6C5}"/>
    <hyperlink ref="A5:H5" location="'Bevorratete Energieträger'!A1" display="Hier kommen Sie zur Eingabe Ihrer Zahlen in der Tabelle für bevorratete Energieträger." xr:uid="{2CC6C987-E61E-4E20-9ED9-6C99AD190285}"/>
  </hyperlink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D0C4C-309F-4396-AA8B-35404E40D21E}">
  <dimension ref="A1:AA72"/>
  <sheetViews>
    <sheetView zoomScaleNormal="100" workbookViewId="0">
      <pane ySplit="1" topLeftCell="A4" activePane="bottomLeft" state="frozen"/>
      <selection pane="bottomLeft" activeCell="Q14" sqref="Q14"/>
    </sheetView>
  </sheetViews>
  <sheetFormatPr baseColWidth="10" defaultRowHeight="15" x14ac:dyDescent="0.25"/>
  <cols>
    <col min="1" max="1" width="17.85546875" bestFit="1" customWidth="1"/>
    <col min="2" max="3" width="8" customWidth="1"/>
    <col min="4" max="4" width="14.28515625" bestFit="1" customWidth="1"/>
    <col min="7" max="7" width="12.28515625" bestFit="1" customWidth="1"/>
    <col min="8" max="8" width="15.140625" customWidth="1"/>
    <col min="9" max="10" width="11.42578125" hidden="1" customWidth="1"/>
    <col min="11" max="11" width="11.42578125" customWidth="1"/>
    <col min="12" max="12" width="11.42578125" hidden="1" customWidth="1"/>
  </cols>
  <sheetData>
    <row r="1" spans="1:27" ht="34.5" x14ac:dyDescent="0.55000000000000004">
      <c r="A1" s="84" t="s">
        <v>37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</row>
    <row r="2" spans="1:27" ht="21" customHeight="1" x14ac:dyDescent="0.35">
      <c r="A2" s="80" t="s">
        <v>34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</row>
    <row r="3" spans="1:27" ht="21" customHeight="1" x14ac:dyDescent="0.35">
      <c r="A3" s="80" t="s">
        <v>30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</row>
    <row r="4" spans="1:27" ht="21" customHeight="1" x14ac:dyDescent="0.35">
      <c r="A4" s="80" t="s">
        <v>29</v>
      </c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</row>
    <row r="5" spans="1:27" ht="21" customHeight="1" x14ac:dyDescent="0.35">
      <c r="A5" s="80" t="s">
        <v>31</v>
      </c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</row>
    <row r="6" spans="1:27" ht="15" customHeight="1" x14ac:dyDescent="0.35">
      <c r="A6" s="62"/>
      <c r="B6" s="62"/>
      <c r="C6" s="62"/>
      <c r="D6" s="62"/>
      <c r="E6" s="62"/>
      <c r="F6" s="62"/>
      <c r="G6" s="62"/>
      <c r="H6" s="62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</row>
    <row r="7" spans="1:27" x14ac:dyDescent="0.25">
      <c r="A7" s="7" t="s">
        <v>19</v>
      </c>
      <c r="B7" s="57"/>
    </row>
    <row r="8" spans="1:27" x14ac:dyDescent="0.25">
      <c r="A8" s="7" t="s">
        <v>0</v>
      </c>
      <c r="K8" s="5"/>
    </row>
    <row r="9" spans="1:27" s="72" customFormat="1" ht="30" customHeight="1" x14ac:dyDescent="0.25">
      <c r="A9" s="70"/>
      <c r="B9" s="88" t="s">
        <v>50</v>
      </c>
      <c r="C9" s="88"/>
      <c r="D9" s="71" t="s">
        <v>23</v>
      </c>
      <c r="E9" s="70" t="s">
        <v>24</v>
      </c>
      <c r="F9" s="70" t="s">
        <v>48</v>
      </c>
      <c r="G9" s="70" t="s">
        <v>25</v>
      </c>
      <c r="H9" s="70" t="s">
        <v>49</v>
      </c>
      <c r="I9" s="70" t="s">
        <v>8</v>
      </c>
      <c r="J9" s="70" t="s">
        <v>7</v>
      </c>
      <c r="K9" s="70" t="s">
        <v>51</v>
      </c>
      <c r="L9" s="70" t="s">
        <v>12</v>
      </c>
      <c r="M9" s="89" t="str">
        <f>B9</f>
        <v>vor dem Förderzeitraum</v>
      </c>
      <c r="N9" s="90"/>
    </row>
    <row r="10" spans="1:27" ht="15" customHeight="1" x14ac:dyDescent="0.25">
      <c r="A10" s="83" t="s">
        <v>2</v>
      </c>
      <c r="B10" s="46"/>
      <c r="C10" s="46"/>
      <c r="D10" s="47"/>
      <c r="E10" s="48"/>
      <c r="F10" s="11">
        <v>0.19</v>
      </c>
      <c r="G10" s="40">
        <f>E10*F10+E10</f>
        <v>0</v>
      </c>
      <c r="H10" s="40">
        <f>G10/I10*L10</f>
        <v>0</v>
      </c>
      <c r="I10" s="9">
        <f>_xlfn.DAYS(C10,B10)+1</f>
        <v>1</v>
      </c>
      <c r="J10" s="12">
        <f>I10/30</f>
        <v>3.3333333333333333E-2</v>
      </c>
      <c r="K10" s="12">
        <f t="shared" ref="K10:K56" si="0">L10/30</f>
        <v>3.3333333333333333E-2</v>
      </c>
      <c r="L10" s="9">
        <f t="shared" ref="L10:L56" si="1">_xlfn.DAYS(N10,M10)+1</f>
        <v>1</v>
      </c>
      <c r="M10" s="46"/>
      <c r="N10" s="46"/>
    </row>
    <row r="11" spans="1:27" x14ac:dyDescent="0.25">
      <c r="A11" s="83"/>
      <c r="B11" s="46"/>
      <c r="C11" s="46"/>
      <c r="D11" s="47"/>
      <c r="E11" s="48"/>
      <c r="F11" s="11">
        <v>0.19</v>
      </c>
      <c r="G11" s="40">
        <f t="shared" ref="G11:G31" si="2">E11*F11+E11</f>
        <v>0</v>
      </c>
      <c r="H11" s="40">
        <f t="shared" ref="H11:H26" si="3">G11/I11*L11</f>
        <v>0</v>
      </c>
      <c r="I11" s="9">
        <f t="shared" ref="I11:I17" si="4">_xlfn.DAYS(C11,B11)+1</f>
        <v>1</v>
      </c>
      <c r="J11" s="12">
        <f t="shared" ref="J11:J31" si="5">I11/30</f>
        <v>3.3333333333333333E-2</v>
      </c>
      <c r="K11" s="12">
        <f t="shared" si="0"/>
        <v>3.3333333333333333E-2</v>
      </c>
      <c r="L11" s="9">
        <f t="shared" si="1"/>
        <v>1</v>
      </c>
      <c r="M11" s="46"/>
      <c r="N11" s="46"/>
    </row>
    <row r="12" spans="1:27" x14ac:dyDescent="0.25">
      <c r="A12" s="83"/>
      <c r="B12" s="46"/>
      <c r="C12" s="46"/>
      <c r="D12" s="47"/>
      <c r="E12" s="48"/>
      <c r="F12" s="11">
        <v>0.19</v>
      </c>
      <c r="G12" s="40">
        <f t="shared" si="2"/>
        <v>0</v>
      </c>
      <c r="H12" s="40">
        <f t="shared" si="3"/>
        <v>0</v>
      </c>
      <c r="I12" s="9">
        <f t="shared" si="4"/>
        <v>1</v>
      </c>
      <c r="J12" s="12">
        <f t="shared" si="5"/>
        <v>3.3333333333333333E-2</v>
      </c>
      <c r="K12" s="12">
        <f t="shared" si="0"/>
        <v>3.3333333333333333E-2</v>
      </c>
      <c r="L12" s="9">
        <f t="shared" si="1"/>
        <v>1</v>
      </c>
      <c r="M12" s="46"/>
      <c r="N12" s="46"/>
    </row>
    <row r="13" spans="1:27" x14ac:dyDescent="0.25">
      <c r="A13" s="83"/>
      <c r="B13" s="46"/>
      <c r="C13" s="46"/>
      <c r="D13" s="47"/>
      <c r="E13" s="48"/>
      <c r="F13" s="11">
        <v>0.19</v>
      </c>
      <c r="G13" s="40">
        <f t="shared" si="2"/>
        <v>0</v>
      </c>
      <c r="H13" s="40">
        <f t="shared" si="3"/>
        <v>0</v>
      </c>
      <c r="I13" s="9">
        <f t="shared" si="4"/>
        <v>1</v>
      </c>
      <c r="J13" s="12">
        <f t="shared" si="5"/>
        <v>3.3333333333333333E-2</v>
      </c>
      <c r="K13" s="12">
        <f t="shared" si="0"/>
        <v>3.3333333333333333E-2</v>
      </c>
      <c r="L13" s="9">
        <f t="shared" si="1"/>
        <v>1</v>
      </c>
      <c r="M13" s="46"/>
      <c r="N13" s="46"/>
    </row>
    <row r="14" spans="1:27" x14ac:dyDescent="0.25">
      <c r="A14" s="83"/>
      <c r="B14" s="46"/>
      <c r="C14" s="46"/>
      <c r="D14" s="47"/>
      <c r="E14" s="48"/>
      <c r="F14" s="11">
        <v>0.19</v>
      </c>
      <c r="G14" s="40">
        <f t="shared" si="2"/>
        <v>0</v>
      </c>
      <c r="H14" s="40">
        <f t="shared" si="3"/>
        <v>0</v>
      </c>
      <c r="I14" s="9">
        <f t="shared" si="4"/>
        <v>1</v>
      </c>
      <c r="J14" s="12">
        <f t="shared" si="5"/>
        <v>3.3333333333333333E-2</v>
      </c>
      <c r="K14" s="12">
        <f t="shared" si="0"/>
        <v>3.3333333333333333E-2</v>
      </c>
      <c r="L14" s="9">
        <f t="shared" si="1"/>
        <v>1</v>
      </c>
      <c r="M14" s="46"/>
      <c r="N14" s="46"/>
    </row>
    <row r="15" spans="1:27" x14ac:dyDescent="0.25">
      <c r="A15" s="83"/>
      <c r="B15" s="46"/>
      <c r="C15" s="46"/>
      <c r="D15" s="47"/>
      <c r="E15" s="48"/>
      <c r="F15" s="11">
        <v>0.19</v>
      </c>
      <c r="G15" s="40">
        <f t="shared" si="2"/>
        <v>0</v>
      </c>
      <c r="H15" s="40">
        <f t="shared" si="3"/>
        <v>0</v>
      </c>
      <c r="I15" s="9">
        <f t="shared" si="4"/>
        <v>1</v>
      </c>
      <c r="J15" s="12">
        <f t="shared" si="5"/>
        <v>3.3333333333333333E-2</v>
      </c>
      <c r="K15" s="12">
        <f t="shared" si="0"/>
        <v>3.3333333333333333E-2</v>
      </c>
      <c r="L15" s="9">
        <f t="shared" si="1"/>
        <v>1</v>
      </c>
      <c r="M15" s="46"/>
      <c r="N15" s="46"/>
    </row>
    <row r="16" spans="1:27" x14ac:dyDescent="0.25">
      <c r="A16" s="83"/>
      <c r="B16" s="46"/>
      <c r="C16" s="46"/>
      <c r="D16" s="47"/>
      <c r="E16" s="48"/>
      <c r="F16" s="11">
        <v>0.19</v>
      </c>
      <c r="G16" s="40">
        <f t="shared" si="2"/>
        <v>0</v>
      </c>
      <c r="H16" s="40">
        <f t="shared" si="3"/>
        <v>0</v>
      </c>
      <c r="I16" s="9">
        <f t="shared" si="4"/>
        <v>1</v>
      </c>
      <c r="J16" s="12">
        <f t="shared" si="5"/>
        <v>3.3333333333333333E-2</v>
      </c>
      <c r="K16" s="12">
        <f t="shared" si="0"/>
        <v>3.3333333333333333E-2</v>
      </c>
      <c r="L16" s="9">
        <f t="shared" si="1"/>
        <v>1</v>
      </c>
      <c r="M16" s="46"/>
      <c r="N16" s="46"/>
    </row>
    <row r="17" spans="1:14" x14ac:dyDescent="0.25">
      <c r="A17" s="83"/>
      <c r="B17" s="46"/>
      <c r="C17" s="46"/>
      <c r="D17" s="47"/>
      <c r="E17" s="48"/>
      <c r="F17" s="11">
        <v>0.19</v>
      </c>
      <c r="G17" s="40">
        <f t="shared" si="2"/>
        <v>0</v>
      </c>
      <c r="H17" s="40">
        <f t="shared" si="3"/>
        <v>0</v>
      </c>
      <c r="I17" s="9">
        <f t="shared" si="4"/>
        <v>1</v>
      </c>
      <c r="J17" s="12">
        <f t="shared" si="5"/>
        <v>3.3333333333333333E-2</v>
      </c>
      <c r="K17" s="12">
        <f t="shared" si="0"/>
        <v>3.3333333333333333E-2</v>
      </c>
      <c r="L17" s="9">
        <f t="shared" si="1"/>
        <v>1</v>
      </c>
      <c r="M17" s="46"/>
      <c r="N17" s="46"/>
    </row>
    <row r="18" spans="1:14" x14ac:dyDescent="0.25">
      <c r="A18" s="4" t="s">
        <v>9</v>
      </c>
      <c r="B18" s="49"/>
      <c r="C18" s="4"/>
      <c r="G18" s="2"/>
      <c r="H18" s="2"/>
      <c r="J18" s="5"/>
      <c r="K18" s="5"/>
    </row>
    <row r="19" spans="1:14" x14ac:dyDescent="0.25">
      <c r="A19" s="86" t="s">
        <v>3</v>
      </c>
      <c r="B19" s="46"/>
      <c r="C19" s="46"/>
      <c r="D19" s="48"/>
      <c r="E19" s="48"/>
      <c r="F19" s="13">
        <v>0.19</v>
      </c>
      <c r="G19" s="41">
        <f t="shared" si="2"/>
        <v>0</v>
      </c>
      <c r="H19" s="41">
        <f t="shared" si="3"/>
        <v>0</v>
      </c>
      <c r="I19" s="9">
        <f>_xlfn.DAYS(C19,B19)+1</f>
        <v>1</v>
      </c>
      <c r="J19" s="12">
        <f t="shared" si="5"/>
        <v>3.3333333333333333E-2</v>
      </c>
      <c r="K19" s="12">
        <f t="shared" si="0"/>
        <v>3.3333333333333333E-2</v>
      </c>
      <c r="L19" s="9">
        <f t="shared" si="1"/>
        <v>1</v>
      </c>
      <c r="M19" s="46"/>
      <c r="N19" s="46"/>
    </row>
    <row r="20" spans="1:14" x14ac:dyDescent="0.25">
      <c r="A20" s="86"/>
      <c r="B20" s="46"/>
      <c r="C20" s="46"/>
      <c r="D20" s="48"/>
      <c r="E20" s="48"/>
      <c r="F20" s="13">
        <v>0.19</v>
      </c>
      <c r="G20" s="41">
        <f t="shared" si="2"/>
        <v>0</v>
      </c>
      <c r="H20" s="41">
        <f t="shared" si="3"/>
        <v>0</v>
      </c>
      <c r="I20" s="9">
        <f t="shared" ref="I20:I31" si="6">_xlfn.DAYS(C20,B20)+1</f>
        <v>1</v>
      </c>
      <c r="J20" s="12">
        <f t="shared" si="5"/>
        <v>3.3333333333333333E-2</v>
      </c>
      <c r="K20" s="12">
        <f t="shared" si="0"/>
        <v>3.3333333333333333E-2</v>
      </c>
      <c r="L20" s="9">
        <f t="shared" si="1"/>
        <v>1</v>
      </c>
      <c r="M20" s="46"/>
      <c r="N20" s="46"/>
    </row>
    <row r="21" spans="1:14" x14ac:dyDescent="0.25">
      <c r="A21" s="86"/>
      <c r="B21" s="46"/>
      <c r="C21" s="46"/>
      <c r="D21" s="48"/>
      <c r="E21" s="48"/>
      <c r="F21" s="13">
        <v>0.19</v>
      </c>
      <c r="G21" s="41">
        <f t="shared" si="2"/>
        <v>0</v>
      </c>
      <c r="H21" s="41">
        <f t="shared" si="3"/>
        <v>0</v>
      </c>
      <c r="I21" s="9">
        <f t="shared" si="6"/>
        <v>1</v>
      </c>
      <c r="J21" s="12">
        <f t="shared" si="5"/>
        <v>3.3333333333333333E-2</v>
      </c>
      <c r="K21" s="12">
        <f t="shared" si="0"/>
        <v>3.3333333333333333E-2</v>
      </c>
      <c r="L21" s="9">
        <f t="shared" si="1"/>
        <v>1</v>
      </c>
      <c r="M21" s="46"/>
      <c r="N21" s="46"/>
    </row>
    <row r="22" spans="1:14" x14ac:dyDescent="0.25">
      <c r="A22" s="86"/>
      <c r="B22" s="46"/>
      <c r="C22" s="46"/>
      <c r="D22" s="48"/>
      <c r="E22" s="48"/>
      <c r="F22" s="13">
        <v>0.19</v>
      </c>
      <c r="G22" s="41">
        <f t="shared" si="2"/>
        <v>0</v>
      </c>
      <c r="H22" s="41">
        <f t="shared" si="3"/>
        <v>0</v>
      </c>
      <c r="I22" s="9">
        <f t="shared" si="6"/>
        <v>1</v>
      </c>
      <c r="J22" s="12">
        <f t="shared" si="5"/>
        <v>3.3333333333333333E-2</v>
      </c>
      <c r="K22" s="12">
        <f t="shared" si="0"/>
        <v>3.3333333333333333E-2</v>
      </c>
      <c r="L22" s="9">
        <f t="shared" si="1"/>
        <v>1</v>
      </c>
      <c r="M22" s="46"/>
      <c r="N22" s="46"/>
    </row>
    <row r="23" spans="1:14" ht="15" customHeight="1" x14ac:dyDescent="0.25">
      <c r="A23" s="86"/>
      <c r="B23" s="46"/>
      <c r="C23" s="46"/>
      <c r="D23" s="48"/>
      <c r="E23" s="48"/>
      <c r="F23" s="13">
        <v>0.19</v>
      </c>
      <c r="G23" s="41">
        <f t="shared" si="2"/>
        <v>0</v>
      </c>
      <c r="H23" s="41">
        <f t="shared" si="3"/>
        <v>0</v>
      </c>
      <c r="I23" s="9">
        <f t="shared" si="6"/>
        <v>1</v>
      </c>
      <c r="J23" s="12">
        <f t="shared" si="5"/>
        <v>3.3333333333333333E-2</v>
      </c>
      <c r="K23" s="12">
        <f t="shared" si="0"/>
        <v>3.3333333333333333E-2</v>
      </c>
      <c r="L23" s="9">
        <f t="shared" si="1"/>
        <v>1</v>
      </c>
      <c r="M23" s="46"/>
      <c r="N23" s="46"/>
    </row>
    <row r="24" spans="1:14" ht="15" customHeight="1" x14ac:dyDescent="0.25">
      <c r="A24" s="86"/>
      <c r="B24" s="46"/>
      <c r="C24" s="46"/>
      <c r="D24" s="48"/>
      <c r="E24" s="48"/>
      <c r="F24" s="13">
        <v>0.19</v>
      </c>
      <c r="G24" s="41">
        <f t="shared" si="2"/>
        <v>0</v>
      </c>
      <c r="H24" s="41">
        <f t="shared" si="3"/>
        <v>0</v>
      </c>
      <c r="I24" s="9">
        <f t="shared" si="6"/>
        <v>1</v>
      </c>
      <c r="J24" s="12">
        <f t="shared" si="5"/>
        <v>3.3333333333333333E-2</v>
      </c>
      <c r="K24" s="12">
        <f t="shared" si="0"/>
        <v>3.3333333333333333E-2</v>
      </c>
      <c r="L24" s="9">
        <f t="shared" si="1"/>
        <v>1</v>
      </c>
      <c r="M24" s="46"/>
      <c r="N24" s="46"/>
    </row>
    <row r="25" spans="1:14" x14ac:dyDescent="0.25">
      <c r="A25" s="86"/>
      <c r="B25" s="46"/>
      <c r="C25" s="46"/>
      <c r="D25" s="48"/>
      <c r="E25" s="48"/>
      <c r="F25" s="13">
        <v>0.19</v>
      </c>
      <c r="G25" s="41">
        <f t="shared" si="2"/>
        <v>0</v>
      </c>
      <c r="H25" s="41">
        <f t="shared" si="3"/>
        <v>0</v>
      </c>
      <c r="I25" s="9">
        <f t="shared" si="6"/>
        <v>1</v>
      </c>
      <c r="J25" s="12">
        <f t="shared" si="5"/>
        <v>3.3333333333333333E-2</v>
      </c>
      <c r="K25" s="12">
        <f t="shared" si="0"/>
        <v>3.3333333333333333E-2</v>
      </c>
      <c r="L25" s="9">
        <f t="shared" si="1"/>
        <v>1</v>
      </c>
      <c r="M25" s="46"/>
      <c r="N25" s="46"/>
    </row>
    <row r="26" spans="1:14" ht="15" customHeight="1" x14ac:dyDescent="0.25">
      <c r="A26" s="86"/>
      <c r="B26" s="46"/>
      <c r="C26" s="46"/>
      <c r="D26" s="48"/>
      <c r="E26" s="48"/>
      <c r="F26" s="13">
        <v>0.19</v>
      </c>
      <c r="G26" s="41">
        <f t="shared" si="2"/>
        <v>0</v>
      </c>
      <c r="H26" s="41">
        <f t="shared" si="3"/>
        <v>0</v>
      </c>
      <c r="I26" s="9">
        <f t="shared" si="6"/>
        <v>1</v>
      </c>
      <c r="J26" s="12">
        <f t="shared" si="5"/>
        <v>3.3333333333333333E-2</v>
      </c>
      <c r="K26" s="12">
        <f t="shared" si="0"/>
        <v>3.3333333333333333E-2</v>
      </c>
      <c r="L26" s="9">
        <f t="shared" si="1"/>
        <v>1</v>
      </c>
      <c r="M26" s="46"/>
      <c r="N26" s="46"/>
    </row>
    <row r="27" spans="1:14" ht="15" customHeight="1" x14ac:dyDescent="0.25">
      <c r="A27" s="87" t="s">
        <v>38</v>
      </c>
      <c r="B27" s="50"/>
      <c r="C27" s="50"/>
      <c r="D27" s="50"/>
      <c r="E27" s="51"/>
      <c r="F27" s="11">
        <v>0.19</v>
      </c>
      <c r="G27" s="40">
        <f t="shared" si="2"/>
        <v>0</v>
      </c>
      <c r="H27" s="42">
        <f>G27/I27*L27</f>
        <v>0</v>
      </c>
      <c r="I27" s="26">
        <f t="shared" si="6"/>
        <v>1</v>
      </c>
      <c r="J27" s="27">
        <f t="shared" si="5"/>
        <v>3.3333333333333333E-2</v>
      </c>
      <c r="K27" s="27">
        <f t="shared" si="0"/>
        <v>3.3333333333333333E-2</v>
      </c>
      <c r="L27" s="26">
        <f t="shared" si="1"/>
        <v>1</v>
      </c>
      <c r="M27" s="46"/>
      <c r="N27" s="46"/>
    </row>
    <row r="28" spans="1:14" ht="15" customHeight="1" x14ac:dyDescent="0.25">
      <c r="A28" s="87"/>
      <c r="B28" s="50"/>
      <c r="C28" s="50"/>
      <c r="D28" s="50"/>
      <c r="E28" s="51"/>
      <c r="F28" s="11">
        <v>0.19</v>
      </c>
      <c r="G28" s="40">
        <f t="shared" si="2"/>
        <v>0</v>
      </c>
      <c r="H28" s="42">
        <f t="shared" ref="H28:H31" si="7">G28/I28*L28</f>
        <v>0</v>
      </c>
      <c r="I28" s="26">
        <f t="shared" si="6"/>
        <v>1</v>
      </c>
      <c r="J28" s="27">
        <f t="shared" si="5"/>
        <v>3.3333333333333333E-2</v>
      </c>
      <c r="K28" s="27">
        <f t="shared" si="0"/>
        <v>3.3333333333333333E-2</v>
      </c>
      <c r="L28" s="26">
        <f t="shared" si="1"/>
        <v>1</v>
      </c>
      <c r="M28" s="46"/>
      <c r="N28" s="46"/>
    </row>
    <row r="29" spans="1:14" ht="15" customHeight="1" x14ac:dyDescent="0.25">
      <c r="A29" s="87"/>
      <c r="B29" s="50"/>
      <c r="C29" s="50"/>
      <c r="D29" s="50"/>
      <c r="E29" s="51"/>
      <c r="F29" s="11">
        <v>0.19</v>
      </c>
      <c r="G29" s="40">
        <f t="shared" si="2"/>
        <v>0</v>
      </c>
      <c r="H29" s="42">
        <f t="shared" si="7"/>
        <v>0</v>
      </c>
      <c r="I29" s="26">
        <f t="shared" si="6"/>
        <v>1</v>
      </c>
      <c r="J29" s="27">
        <f t="shared" si="5"/>
        <v>3.3333333333333333E-2</v>
      </c>
      <c r="K29" s="27">
        <f t="shared" si="0"/>
        <v>3.3333333333333333E-2</v>
      </c>
      <c r="L29" s="26">
        <f t="shared" si="1"/>
        <v>1</v>
      </c>
      <c r="M29" s="46"/>
      <c r="N29" s="46"/>
    </row>
    <row r="30" spans="1:14" ht="15" customHeight="1" x14ac:dyDescent="0.25">
      <c r="A30" s="87"/>
      <c r="B30" s="50"/>
      <c r="C30" s="50"/>
      <c r="D30" s="50"/>
      <c r="E30" s="51"/>
      <c r="F30" s="11">
        <v>0.19</v>
      </c>
      <c r="G30" s="40">
        <f t="shared" si="2"/>
        <v>0</v>
      </c>
      <c r="H30" s="42">
        <f t="shared" si="7"/>
        <v>0</v>
      </c>
      <c r="I30" s="26">
        <f t="shared" si="6"/>
        <v>1</v>
      </c>
      <c r="J30" s="27">
        <f t="shared" si="5"/>
        <v>3.3333333333333333E-2</v>
      </c>
      <c r="K30" s="27">
        <f t="shared" si="0"/>
        <v>3.3333333333333333E-2</v>
      </c>
      <c r="L30" s="26">
        <f t="shared" si="1"/>
        <v>1</v>
      </c>
      <c r="M30" s="46"/>
      <c r="N30" s="46"/>
    </row>
    <row r="31" spans="1:14" ht="15" customHeight="1" x14ac:dyDescent="0.25">
      <c r="A31" s="87"/>
      <c r="B31" s="50"/>
      <c r="C31" s="50"/>
      <c r="D31" s="50"/>
      <c r="E31" s="51"/>
      <c r="F31" s="11">
        <v>0.19</v>
      </c>
      <c r="G31" s="40">
        <f t="shared" si="2"/>
        <v>0</v>
      </c>
      <c r="H31" s="42">
        <f t="shared" si="7"/>
        <v>0</v>
      </c>
      <c r="I31" s="26">
        <f t="shared" si="6"/>
        <v>1</v>
      </c>
      <c r="J31" s="27">
        <f t="shared" si="5"/>
        <v>3.3333333333333333E-2</v>
      </c>
      <c r="K31" s="27">
        <f t="shared" si="0"/>
        <v>3.3333333333333333E-2</v>
      </c>
      <c r="L31" s="26">
        <f t="shared" si="1"/>
        <v>1</v>
      </c>
      <c r="M31" s="46"/>
      <c r="N31" s="46"/>
    </row>
    <row r="32" spans="1:14" ht="15" customHeight="1" x14ac:dyDescent="0.25">
      <c r="B32" s="4"/>
      <c r="C32" s="4"/>
      <c r="D32" s="4"/>
      <c r="E32" s="43">
        <f>SUM(E10:E31)</f>
        <v>0</v>
      </c>
      <c r="G32" s="43">
        <f>SUM(G10:G26)</f>
        <v>0</v>
      </c>
      <c r="H32" s="44">
        <f>SUM(H10:H31)</f>
        <v>0</v>
      </c>
      <c r="J32" s="5">
        <f>SUM(J19:J26)</f>
        <v>0.26666666666666666</v>
      </c>
      <c r="K32" s="5">
        <f>ROUND(L32/30,0)</f>
        <v>0</v>
      </c>
      <c r="L32">
        <f>SUM(L10:L17)</f>
        <v>8</v>
      </c>
      <c r="M32" s="45" t="e">
        <f>H32/K32</f>
        <v>#DIV/0!</v>
      </c>
    </row>
    <row r="33" spans="1:14" ht="15" customHeight="1" x14ac:dyDescent="0.25">
      <c r="B33" s="4"/>
      <c r="C33" s="4"/>
      <c r="D33" s="4"/>
      <c r="E33" s="2"/>
      <c r="G33" s="2"/>
      <c r="H33" s="2"/>
      <c r="K33" s="5"/>
    </row>
    <row r="34" spans="1:14" s="72" customFormat="1" ht="30" x14ac:dyDescent="0.25">
      <c r="A34" s="70"/>
      <c r="B34" s="85" t="s">
        <v>52</v>
      </c>
      <c r="C34" s="85"/>
      <c r="D34" s="71" t="s">
        <v>23</v>
      </c>
      <c r="E34" s="70" t="s">
        <v>24</v>
      </c>
      <c r="F34" s="70" t="s">
        <v>48</v>
      </c>
      <c r="G34" s="70" t="s">
        <v>25</v>
      </c>
      <c r="H34" s="70" t="s">
        <v>53</v>
      </c>
      <c r="I34" s="70" t="s">
        <v>8</v>
      </c>
      <c r="J34" s="70" t="s">
        <v>7</v>
      </c>
      <c r="K34" s="70" t="s">
        <v>51</v>
      </c>
      <c r="L34" s="70" t="s">
        <v>12</v>
      </c>
      <c r="M34" s="85" t="str">
        <f>B34</f>
        <v>Förderzeitraum</v>
      </c>
      <c r="N34" s="85"/>
    </row>
    <row r="35" spans="1:14" x14ac:dyDescent="0.25">
      <c r="A35" s="83" t="s">
        <v>2</v>
      </c>
      <c r="B35" s="46"/>
      <c r="C35" s="46"/>
      <c r="D35" s="47"/>
      <c r="E35" s="48"/>
      <c r="F35" s="11">
        <v>0.19</v>
      </c>
      <c r="G35" s="40">
        <f>E35*F35+E35</f>
        <v>0</v>
      </c>
      <c r="H35" s="40">
        <f>G35/I35*L35</f>
        <v>0</v>
      </c>
      <c r="I35" s="9">
        <f>_xlfn.DAYS(C35,B35)+1</f>
        <v>1</v>
      </c>
      <c r="J35" s="12">
        <f>I35/30</f>
        <v>3.3333333333333333E-2</v>
      </c>
      <c r="K35" s="12">
        <f t="shared" ref="K35" si="8">L35/30</f>
        <v>3.3333333333333333E-2</v>
      </c>
      <c r="L35" s="9">
        <f t="shared" ref="L35" si="9">_xlfn.DAYS(N35,M35)+1</f>
        <v>1</v>
      </c>
      <c r="M35" s="46"/>
      <c r="N35" s="46"/>
    </row>
    <row r="36" spans="1:14" x14ac:dyDescent="0.25">
      <c r="A36" s="83"/>
      <c r="B36" s="46"/>
      <c r="C36" s="46"/>
      <c r="D36" s="47"/>
      <c r="E36" s="48"/>
      <c r="F36" s="11">
        <v>0.19</v>
      </c>
      <c r="G36" s="40">
        <f t="shared" ref="G36:G42" si="10">E36*F36+E36</f>
        <v>0</v>
      </c>
      <c r="H36" s="40">
        <f t="shared" ref="H36:H42" si="11">G36/I36*L36</f>
        <v>0</v>
      </c>
      <c r="I36" s="9">
        <f t="shared" ref="I36:I42" si="12">_xlfn.DAYS(C36,B36)+1</f>
        <v>1</v>
      </c>
      <c r="J36" s="12">
        <f t="shared" ref="J36:J56" si="13">I36/30</f>
        <v>3.3333333333333333E-2</v>
      </c>
      <c r="K36" s="12">
        <f t="shared" si="0"/>
        <v>3.3333333333333333E-2</v>
      </c>
      <c r="L36" s="9">
        <f t="shared" si="1"/>
        <v>1</v>
      </c>
      <c r="M36" s="46"/>
      <c r="N36" s="46"/>
    </row>
    <row r="37" spans="1:14" x14ac:dyDescent="0.25">
      <c r="A37" s="83"/>
      <c r="B37" s="52"/>
      <c r="C37" s="46"/>
      <c r="D37" s="48"/>
      <c r="E37" s="48"/>
      <c r="F37" s="11">
        <v>0.19</v>
      </c>
      <c r="G37" s="40">
        <f t="shared" si="10"/>
        <v>0</v>
      </c>
      <c r="H37" s="40">
        <f t="shared" si="11"/>
        <v>0</v>
      </c>
      <c r="I37" s="9">
        <f t="shared" si="12"/>
        <v>1</v>
      </c>
      <c r="J37" s="12">
        <f t="shared" si="13"/>
        <v>3.3333333333333333E-2</v>
      </c>
      <c r="K37" s="12">
        <f t="shared" si="0"/>
        <v>3.3333333333333333E-2</v>
      </c>
      <c r="L37" s="9">
        <f t="shared" si="1"/>
        <v>1</v>
      </c>
      <c r="M37" s="46"/>
      <c r="N37" s="46"/>
    </row>
    <row r="38" spans="1:14" x14ac:dyDescent="0.25">
      <c r="A38" s="83"/>
      <c r="B38" s="52"/>
      <c r="C38" s="46"/>
      <c r="D38" s="48"/>
      <c r="E38" s="48"/>
      <c r="F38" s="11">
        <v>0.19</v>
      </c>
      <c r="G38" s="40">
        <f t="shared" si="10"/>
        <v>0</v>
      </c>
      <c r="H38" s="40">
        <f t="shared" si="11"/>
        <v>0</v>
      </c>
      <c r="I38" s="9">
        <f t="shared" si="12"/>
        <v>1</v>
      </c>
      <c r="J38" s="12">
        <f t="shared" si="13"/>
        <v>3.3333333333333333E-2</v>
      </c>
      <c r="K38" s="12">
        <f t="shared" si="0"/>
        <v>3.3333333333333333E-2</v>
      </c>
      <c r="L38" s="9">
        <f t="shared" si="1"/>
        <v>1</v>
      </c>
      <c r="M38" s="46"/>
      <c r="N38" s="46"/>
    </row>
    <row r="39" spans="1:14" x14ac:dyDescent="0.25">
      <c r="A39" s="83"/>
      <c r="B39" s="52"/>
      <c r="C39" s="46"/>
      <c r="D39" s="48"/>
      <c r="E39" s="48"/>
      <c r="F39" s="11">
        <v>0.19</v>
      </c>
      <c r="G39" s="40">
        <f t="shared" si="10"/>
        <v>0</v>
      </c>
      <c r="H39" s="40">
        <f t="shared" si="11"/>
        <v>0</v>
      </c>
      <c r="I39" s="9">
        <f t="shared" si="12"/>
        <v>1</v>
      </c>
      <c r="J39" s="12">
        <f t="shared" si="13"/>
        <v>3.3333333333333333E-2</v>
      </c>
      <c r="K39" s="12">
        <f t="shared" si="0"/>
        <v>3.3333333333333333E-2</v>
      </c>
      <c r="L39" s="9">
        <f t="shared" si="1"/>
        <v>1</v>
      </c>
      <c r="M39" s="46"/>
      <c r="N39" s="46"/>
    </row>
    <row r="40" spans="1:14" x14ac:dyDescent="0.25">
      <c r="A40" s="83"/>
      <c r="B40" s="52"/>
      <c r="C40" s="46"/>
      <c r="D40" s="48"/>
      <c r="E40" s="48"/>
      <c r="F40" s="11">
        <v>0.19</v>
      </c>
      <c r="G40" s="40">
        <f t="shared" si="10"/>
        <v>0</v>
      </c>
      <c r="H40" s="40">
        <f t="shared" si="11"/>
        <v>0</v>
      </c>
      <c r="I40" s="9">
        <f t="shared" si="12"/>
        <v>1</v>
      </c>
      <c r="J40" s="12">
        <f t="shared" si="13"/>
        <v>3.3333333333333333E-2</v>
      </c>
      <c r="K40" s="12">
        <f t="shared" si="0"/>
        <v>3.3333333333333333E-2</v>
      </c>
      <c r="L40" s="9">
        <f t="shared" si="1"/>
        <v>1</v>
      </c>
      <c r="M40" s="46"/>
      <c r="N40" s="46"/>
    </row>
    <row r="41" spans="1:14" x14ac:dyDescent="0.25">
      <c r="A41" s="83"/>
      <c r="B41" s="46"/>
      <c r="C41" s="46"/>
      <c r="D41" s="48"/>
      <c r="E41" s="48"/>
      <c r="F41" s="11">
        <v>0.19</v>
      </c>
      <c r="G41" s="40">
        <f t="shared" si="10"/>
        <v>0</v>
      </c>
      <c r="H41" s="40">
        <f t="shared" si="11"/>
        <v>0</v>
      </c>
      <c r="I41" s="9">
        <f t="shared" si="12"/>
        <v>1</v>
      </c>
      <c r="J41" s="12">
        <f t="shared" si="13"/>
        <v>3.3333333333333333E-2</v>
      </c>
      <c r="K41" s="12">
        <f t="shared" si="0"/>
        <v>3.3333333333333333E-2</v>
      </c>
      <c r="L41" s="9">
        <f t="shared" si="1"/>
        <v>1</v>
      </c>
      <c r="M41" s="46"/>
      <c r="N41" s="46"/>
    </row>
    <row r="42" spans="1:14" x14ac:dyDescent="0.25">
      <c r="A42" s="83"/>
      <c r="B42" s="46"/>
      <c r="C42" s="46"/>
      <c r="D42" s="48"/>
      <c r="E42" s="48"/>
      <c r="F42" s="11">
        <v>0.19</v>
      </c>
      <c r="G42" s="40">
        <f t="shared" si="10"/>
        <v>0</v>
      </c>
      <c r="H42" s="40">
        <f t="shared" si="11"/>
        <v>0</v>
      </c>
      <c r="I42" s="9">
        <f t="shared" si="12"/>
        <v>1</v>
      </c>
      <c r="J42" s="12">
        <f t="shared" si="13"/>
        <v>3.3333333333333333E-2</v>
      </c>
      <c r="K42" s="12">
        <f t="shared" si="0"/>
        <v>3.3333333333333333E-2</v>
      </c>
      <c r="L42" s="9">
        <f t="shared" si="1"/>
        <v>1</v>
      </c>
      <c r="M42" s="46"/>
      <c r="N42" s="46"/>
    </row>
    <row r="43" spans="1:14" x14ac:dyDescent="0.25">
      <c r="A43" s="4" t="s">
        <v>9</v>
      </c>
      <c r="B43" s="49"/>
      <c r="C43" s="4"/>
      <c r="E43" s="43"/>
      <c r="F43" s="1"/>
      <c r="G43" s="43"/>
      <c r="H43" s="43"/>
      <c r="J43" s="5"/>
      <c r="K43" s="5"/>
    </row>
    <row r="44" spans="1:14" x14ac:dyDescent="0.25">
      <c r="A44" s="86" t="s">
        <v>3</v>
      </c>
      <c r="B44" s="46"/>
      <c r="C44" s="46"/>
      <c r="D44" s="53"/>
      <c r="E44" s="48"/>
      <c r="F44" s="13">
        <v>0.19</v>
      </c>
      <c r="G44" s="41">
        <f t="shared" ref="G44:G56" si="14">E44*F44+E44</f>
        <v>0</v>
      </c>
      <c r="H44" s="41">
        <f>G44/I44*L44</f>
        <v>0</v>
      </c>
      <c r="I44" s="9">
        <f>_xlfn.DAYS(C44,B44)+1</f>
        <v>1</v>
      </c>
      <c r="J44" s="12">
        <f t="shared" si="13"/>
        <v>3.3333333333333333E-2</v>
      </c>
      <c r="K44" s="12">
        <f t="shared" si="0"/>
        <v>3.3333333333333333E-2</v>
      </c>
      <c r="L44" s="9">
        <f t="shared" si="1"/>
        <v>1</v>
      </c>
      <c r="M44" s="46"/>
      <c r="N44" s="46"/>
    </row>
    <row r="45" spans="1:14" x14ac:dyDescent="0.25">
      <c r="A45" s="86"/>
      <c r="B45" s="46"/>
      <c r="C45" s="46"/>
      <c r="D45" s="53"/>
      <c r="E45" s="48"/>
      <c r="F45" s="13">
        <v>0.19</v>
      </c>
      <c r="G45" s="41">
        <f t="shared" si="14"/>
        <v>0</v>
      </c>
      <c r="H45" s="41">
        <f t="shared" ref="H45:H51" si="15">G45/I45*L45</f>
        <v>0</v>
      </c>
      <c r="I45" s="9">
        <f t="shared" ref="I45:I56" si="16">_xlfn.DAYS(C45,B45)+1</f>
        <v>1</v>
      </c>
      <c r="J45" s="12">
        <f t="shared" si="13"/>
        <v>3.3333333333333333E-2</v>
      </c>
      <c r="K45" s="12">
        <f t="shared" si="0"/>
        <v>3.3333333333333333E-2</v>
      </c>
      <c r="L45" s="9">
        <f t="shared" si="1"/>
        <v>1</v>
      </c>
      <c r="M45" s="46"/>
      <c r="N45" s="46"/>
    </row>
    <row r="46" spans="1:14" x14ac:dyDescent="0.25">
      <c r="A46" s="86"/>
      <c r="B46" s="46"/>
      <c r="C46" s="46"/>
      <c r="D46" s="48"/>
      <c r="E46" s="48"/>
      <c r="F46" s="13">
        <v>0.19</v>
      </c>
      <c r="G46" s="41">
        <f t="shared" si="14"/>
        <v>0</v>
      </c>
      <c r="H46" s="41">
        <f t="shared" si="15"/>
        <v>0</v>
      </c>
      <c r="I46" s="9">
        <f t="shared" si="16"/>
        <v>1</v>
      </c>
      <c r="J46" s="12">
        <f t="shared" si="13"/>
        <v>3.3333333333333333E-2</v>
      </c>
      <c r="K46" s="12">
        <f t="shared" si="0"/>
        <v>3.3333333333333333E-2</v>
      </c>
      <c r="L46" s="9">
        <f t="shared" si="1"/>
        <v>1</v>
      </c>
      <c r="M46" s="46"/>
      <c r="N46" s="46"/>
    </row>
    <row r="47" spans="1:14" x14ac:dyDescent="0.25">
      <c r="A47" s="86"/>
      <c r="B47" s="46"/>
      <c r="C47" s="46"/>
      <c r="D47" s="48"/>
      <c r="E47" s="48"/>
      <c r="F47" s="13">
        <v>0.19</v>
      </c>
      <c r="G47" s="41">
        <f t="shared" si="14"/>
        <v>0</v>
      </c>
      <c r="H47" s="41">
        <f t="shared" si="15"/>
        <v>0</v>
      </c>
      <c r="I47" s="9">
        <f t="shared" si="16"/>
        <v>1</v>
      </c>
      <c r="J47" s="12">
        <f t="shared" si="13"/>
        <v>3.3333333333333333E-2</v>
      </c>
      <c r="K47" s="12">
        <f t="shared" si="0"/>
        <v>3.3333333333333333E-2</v>
      </c>
      <c r="L47" s="9">
        <f t="shared" si="1"/>
        <v>1</v>
      </c>
      <c r="M47" s="46"/>
      <c r="N47" s="46"/>
    </row>
    <row r="48" spans="1:14" x14ac:dyDescent="0.25">
      <c r="A48" s="86"/>
      <c r="B48" s="46"/>
      <c r="C48" s="46"/>
      <c r="D48" s="48"/>
      <c r="E48" s="48"/>
      <c r="F48" s="13">
        <v>0.19</v>
      </c>
      <c r="G48" s="41">
        <f t="shared" si="14"/>
        <v>0</v>
      </c>
      <c r="H48" s="41">
        <f t="shared" si="15"/>
        <v>0</v>
      </c>
      <c r="I48" s="9">
        <f t="shared" si="16"/>
        <v>1</v>
      </c>
      <c r="J48" s="12">
        <f t="shared" si="13"/>
        <v>3.3333333333333333E-2</v>
      </c>
      <c r="K48" s="12">
        <f t="shared" si="0"/>
        <v>3.3333333333333333E-2</v>
      </c>
      <c r="L48" s="9">
        <f t="shared" si="1"/>
        <v>1</v>
      </c>
      <c r="M48" s="46"/>
      <c r="N48" s="46"/>
    </row>
    <row r="49" spans="1:14" x14ac:dyDescent="0.25">
      <c r="A49" s="86"/>
      <c r="B49" s="46"/>
      <c r="C49" s="46"/>
      <c r="D49" s="48"/>
      <c r="E49" s="48"/>
      <c r="F49" s="13">
        <v>0.19</v>
      </c>
      <c r="G49" s="41">
        <f t="shared" si="14"/>
        <v>0</v>
      </c>
      <c r="H49" s="41">
        <f t="shared" si="15"/>
        <v>0</v>
      </c>
      <c r="I49" s="9">
        <f t="shared" si="16"/>
        <v>1</v>
      </c>
      <c r="J49" s="12">
        <f t="shared" si="13"/>
        <v>3.3333333333333333E-2</v>
      </c>
      <c r="K49" s="12">
        <f t="shared" si="0"/>
        <v>3.3333333333333333E-2</v>
      </c>
      <c r="L49" s="9">
        <f t="shared" si="1"/>
        <v>1</v>
      </c>
      <c r="M49" s="46"/>
      <c r="N49" s="46"/>
    </row>
    <row r="50" spans="1:14" x14ac:dyDescent="0.25">
      <c r="A50" s="86"/>
      <c r="B50" s="46"/>
      <c r="C50" s="46"/>
      <c r="D50" s="48"/>
      <c r="E50" s="48"/>
      <c r="F50" s="13">
        <v>0.19</v>
      </c>
      <c r="G50" s="41">
        <f t="shared" si="14"/>
        <v>0</v>
      </c>
      <c r="H50" s="41">
        <f t="shared" si="15"/>
        <v>0</v>
      </c>
      <c r="I50" s="9">
        <f t="shared" si="16"/>
        <v>1</v>
      </c>
      <c r="J50" s="12">
        <f t="shared" si="13"/>
        <v>3.3333333333333333E-2</v>
      </c>
      <c r="K50" s="12">
        <f t="shared" si="0"/>
        <v>3.3333333333333333E-2</v>
      </c>
      <c r="L50" s="9">
        <f t="shared" si="1"/>
        <v>1</v>
      </c>
      <c r="M50" s="46"/>
      <c r="N50" s="46"/>
    </row>
    <row r="51" spans="1:14" x14ac:dyDescent="0.25">
      <c r="A51" s="86"/>
      <c r="B51" s="46"/>
      <c r="C51" s="46"/>
      <c r="D51" s="48"/>
      <c r="E51" s="48"/>
      <c r="F51" s="13">
        <v>0.19</v>
      </c>
      <c r="G51" s="41">
        <f t="shared" si="14"/>
        <v>0</v>
      </c>
      <c r="H51" s="41">
        <f t="shared" si="15"/>
        <v>0</v>
      </c>
      <c r="I51" s="9">
        <f t="shared" si="16"/>
        <v>1</v>
      </c>
      <c r="J51" s="12">
        <f t="shared" si="13"/>
        <v>3.3333333333333333E-2</v>
      </c>
      <c r="K51" s="12">
        <f t="shared" si="0"/>
        <v>3.3333333333333333E-2</v>
      </c>
      <c r="L51" s="9">
        <f t="shared" si="1"/>
        <v>1</v>
      </c>
      <c r="M51" s="46"/>
      <c r="N51" s="46"/>
    </row>
    <row r="52" spans="1:14" x14ac:dyDescent="0.25">
      <c r="A52" s="87" t="s">
        <v>38</v>
      </c>
      <c r="B52" s="50"/>
      <c r="C52" s="50"/>
      <c r="D52" s="51"/>
      <c r="E52" s="51"/>
      <c r="F52" s="11">
        <v>0.19</v>
      </c>
      <c r="G52" s="40">
        <f t="shared" si="14"/>
        <v>0</v>
      </c>
      <c r="H52" s="42">
        <f>G52/I52*L52</f>
        <v>0</v>
      </c>
      <c r="I52" s="9">
        <f t="shared" si="16"/>
        <v>1</v>
      </c>
      <c r="J52" s="12">
        <f t="shared" si="13"/>
        <v>3.3333333333333333E-2</v>
      </c>
      <c r="K52" s="12">
        <f t="shared" si="0"/>
        <v>3.3333333333333333E-2</v>
      </c>
      <c r="L52" s="9">
        <f t="shared" si="1"/>
        <v>1</v>
      </c>
      <c r="M52" s="46"/>
      <c r="N52" s="46"/>
    </row>
    <row r="53" spans="1:14" x14ac:dyDescent="0.25">
      <c r="A53" s="87"/>
      <c r="B53" s="50"/>
      <c r="C53" s="50"/>
      <c r="D53" s="51"/>
      <c r="E53" s="51"/>
      <c r="F53" s="11">
        <v>0.19</v>
      </c>
      <c r="G53" s="40">
        <f t="shared" si="14"/>
        <v>0</v>
      </c>
      <c r="H53" s="42">
        <f t="shared" ref="H53:H56" si="17">G53/I53*L53</f>
        <v>0</v>
      </c>
      <c r="I53" s="9">
        <f t="shared" si="16"/>
        <v>1</v>
      </c>
      <c r="J53" s="12">
        <f t="shared" si="13"/>
        <v>3.3333333333333333E-2</v>
      </c>
      <c r="K53" s="12">
        <f t="shared" si="0"/>
        <v>3.3333333333333333E-2</v>
      </c>
      <c r="L53" s="9">
        <f t="shared" si="1"/>
        <v>1</v>
      </c>
      <c r="M53" s="46"/>
      <c r="N53" s="46"/>
    </row>
    <row r="54" spans="1:14" x14ac:dyDescent="0.25">
      <c r="A54" s="87"/>
      <c r="B54" s="50"/>
      <c r="C54" s="50"/>
      <c r="D54" s="51"/>
      <c r="E54" s="51"/>
      <c r="F54" s="11">
        <v>0.19</v>
      </c>
      <c r="G54" s="40">
        <f t="shared" si="14"/>
        <v>0</v>
      </c>
      <c r="H54" s="42">
        <f t="shared" si="17"/>
        <v>0</v>
      </c>
      <c r="I54" s="9">
        <f t="shared" si="16"/>
        <v>1</v>
      </c>
      <c r="J54" s="12">
        <f t="shared" si="13"/>
        <v>3.3333333333333333E-2</v>
      </c>
      <c r="K54" s="12">
        <f t="shared" si="0"/>
        <v>3.3333333333333333E-2</v>
      </c>
      <c r="L54" s="9">
        <f t="shared" si="1"/>
        <v>1</v>
      </c>
      <c r="M54" s="46"/>
      <c r="N54" s="46"/>
    </row>
    <row r="55" spans="1:14" x14ac:dyDescent="0.25">
      <c r="A55" s="87"/>
      <c r="B55" s="50"/>
      <c r="C55" s="50"/>
      <c r="D55" s="51"/>
      <c r="E55" s="51"/>
      <c r="F55" s="11">
        <v>0.19</v>
      </c>
      <c r="G55" s="40">
        <f t="shared" si="14"/>
        <v>0</v>
      </c>
      <c r="H55" s="42">
        <f t="shared" si="17"/>
        <v>0</v>
      </c>
      <c r="I55" s="9">
        <f t="shared" si="16"/>
        <v>1</v>
      </c>
      <c r="J55" s="12">
        <f t="shared" si="13"/>
        <v>3.3333333333333333E-2</v>
      </c>
      <c r="K55" s="12">
        <f t="shared" si="0"/>
        <v>3.3333333333333333E-2</v>
      </c>
      <c r="L55" s="9">
        <f t="shared" si="1"/>
        <v>1</v>
      </c>
      <c r="M55" s="46"/>
      <c r="N55" s="46"/>
    </row>
    <row r="56" spans="1:14" x14ac:dyDescent="0.25">
      <c r="A56" s="87"/>
      <c r="B56" s="50"/>
      <c r="C56" s="50"/>
      <c r="D56" s="51"/>
      <c r="E56" s="51"/>
      <c r="F56" s="11">
        <v>0.19</v>
      </c>
      <c r="G56" s="40">
        <f t="shared" si="14"/>
        <v>0</v>
      </c>
      <c r="H56" s="42">
        <f t="shared" si="17"/>
        <v>0</v>
      </c>
      <c r="I56" s="9">
        <f t="shared" si="16"/>
        <v>1</v>
      </c>
      <c r="J56" s="12">
        <f t="shared" si="13"/>
        <v>3.3333333333333333E-2</v>
      </c>
      <c r="K56" s="12">
        <f t="shared" si="0"/>
        <v>3.3333333333333333E-2</v>
      </c>
      <c r="L56" s="9">
        <f t="shared" si="1"/>
        <v>1</v>
      </c>
      <c r="M56" s="46"/>
      <c r="N56" s="46"/>
    </row>
    <row r="57" spans="1:14" x14ac:dyDescent="0.25">
      <c r="E57" s="43">
        <f>SUM(E35:E51)</f>
        <v>0</v>
      </c>
      <c r="G57" s="43">
        <f>SUM(G35:G51)</f>
        <v>0</v>
      </c>
      <c r="H57" s="44">
        <f>SUM(H35:H56)</f>
        <v>0</v>
      </c>
      <c r="J57" s="5">
        <f>SUM(J44:J51)</f>
        <v>0.26666666666666666</v>
      </c>
      <c r="K57" s="5">
        <f>ROUND(L57/30,0)</f>
        <v>0</v>
      </c>
      <c r="L57">
        <f>SUM(L35:L42)</f>
        <v>8</v>
      </c>
      <c r="M57" s="45" t="e">
        <f>H57/K57</f>
        <v>#DIV/0!</v>
      </c>
    </row>
    <row r="67" ht="14.45" customHeight="1" x14ac:dyDescent="0.25"/>
    <row r="68" ht="14.45" customHeight="1" x14ac:dyDescent="0.25"/>
    <row r="69" ht="14.45" customHeight="1" x14ac:dyDescent="0.25"/>
    <row r="70" ht="14.45" customHeight="1" x14ac:dyDescent="0.25"/>
    <row r="71" ht="14.45" customHeight="1" x14ac:dyDescent="0.25"/>
    <row r="72" ht="14.45" customHeight="1" x14ac:dyDescent="0.25"/>
  </sheetData>
  <sheetProtection algorithmName="SHA-512" hashValue="SdhYHRc3Zsx4VTN722GHpzQbDgotD5kce73Vf6EeSruOn2aaJk8uevFUj3Yp+sViIFh1eIZO74OGiKhQuvamBg==" saltValue="ns9S39N9nuybIzuUeliwRg==" spinCount="100000" sheet="1" objects="1" scenarios="1"/>
  <mergeCells count="15">
    <mergeCell ref="M34:N34"/>
    <mergeCell ref="A35:A42"/>
    <mergeCell ref="A44:A51"/>
    <mergeCell ref="A52:A56"/>
    <mergeCell ref="B9:C9"/>
    <mergeCell ref="A10:A17"/>
    <mergeCell ref="A19:A26"/>
    <mergeCell ref="A27:A31"/>
    <mergeCell ref="B34:C34"/>
    <mergeCell ref="M9:N9"/>
    <mergeCell ref="A1:N1"/>
    <mergeCell ref="A2:N2"/>
    <mergeCell ref="A3:N3"/>
    <mergeCell ref="A4:N4"/>
    <mergeCell ref="A5:N5"/>
  </mergeCells>
  <hyperlinks>
    <hyperlink ref="A2:H2" location="'Beispiel Abrechnung Strom'!A1" display="Hier kommen Sie zum Beispiel für Strom" xr:uid="{4A79A9DD-E99A-4070-917A-CA3AF312E504}"/>
    <hyperlink ref="A5:N5" location="'Bevorratete Energieträger'!A1" display="Hier kommen Sie zur Eingabe Ihrer Zahlen in der Tabelle für bevorratete Energieträger." xr:uid="{564882F4-96D0-4689-8B68-E42A5EE9CDC9}"/>
    <hyperlink ref="A4:N4" location="'Gas Fernwärme'!A1" display="Hier kommen Sie zur Eingabe Ihrer Zahlen in der Tabelle für Gas/Fernwärme." xr:uid="{9E896B1C-1136-4E3D-A09F-4677B447591F}"/>
    <hyperlink ref="A3:N3" location="'Bsp. bevorratete Energieträger'!A1" display="Hier kommen Sie zum Beispiel für bevorratete Energieträger." xr:uid="{D774D638-A986-4A54-BED5-A0DE441C28FE}"/>
  </hyperlinks>
  <pageMargins left="0.7" right="0.7" top="0.78740157499999996" bottom="0.78740157499999996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71B46-EC0E-42D1-A675-F31C16B4B089}">
  <dimension ref="A1:R104"/>
  <sheetViews>
    <sheetView workbookViewId="0">
      <pane ySplit="1" topLeftCell="A2" activePane="bottomLeft" state="frozen"/>
      <selection pane="bottomLeft" activeCell="P2" sqref="P2"/>
    </sheetView>
  </sheetViews>
  <sheetFormatPr baseColWidth="10" defaultRowHeight="15" x14ac:dyDescent="0.25"/>
  <cols>
    <col min="1" max="1" width="17.42578125" bestFit="1" customWidth="1"/>
    <col min="2" max="3" width="8.42578125" customWidth="1"/>
    <col min="7" max="7" width="11.5703125" customWidth="1"/>
    <col min="8" max="8" width="14.7109375" customWidth="1"/>
    <col min="9" max="10" width="11.42578125" hidden="1" customWidth="1"/>
    <col min="11" max="11" width="12.85546875" customWidth="1"/>
    <col min="12" max="12" width="0.5703125" hidden="1" customWidth="1"/>
    <col min="16" max="16" width="18.42578125" bestFit="1" customWidth="1"/>
  </cols>
  <sheetData>
    <row r="1" spans="1:18" ht="34.5" x14ac:dyDescent="0.55000000000000004">
      <c r="A1" s="84" t="s">
        <v>37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</row>
    <row r="2" spans="1:18" ht="21" x14ac:dyDescent="0.35">
      <c r="A2" s="80" t="s">
        <v>34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63"/>
    </row>
    <row r="3" spans="1:18" ht="21" x14ac:dyDescent="0.35">
      <c r="A3" s="95" t="s">
        <v>30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63"/>
    </row>
    <row r="4" spans="1:18" ht="21" x14ac:dyDescent="0.35">
      <c r="A4" s="95" t="s">
        <v>32</v>
      </c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63"/>
    </row>
    <row r="5" spans="1:18" ht="21" x14ac:dyDescent="0.35">
      <c r="A5" s="95" t="s">
        <v>31</v>
      </c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63"/>
    </row>
    <row r="6" spans="1:18" x14ac:dyDescent="0.25">
      <c r="A6" s="7" t="s">
        <v>19</v>
      </c>
      <c r="B6" s="57"/>
    </row>
    <row r="7" spans="1:18" x14ac:dyDescent="0.25">
      <c r="A7" s="7" t="s">
        <v>1</v>
      </c>
      <c r="K7" s="5"/>
    </row>
    <row r="8" spans="1:18" s="67" customFormat="1" ht="105" x14ac:dyDescent="0.25">
      <c r="A8" s="65"/>
      <c r="B8" s="91" t="s">
        <v>50</v>
      </c>
      <c r="C8" s="91"/>
      <c r="D8" s="66" t="s">
        <v>23</v>
      </c>
      <c r="E8" s="65" t="s">
        <v>24</v>
      </c>
      <c r="F8" s="65" t="s">
        <v>48</v>
      </c>
      <c r="G8" s="65" t="s">
        <v>25</v>
      </c>
      <c r="H8" s="65" t="s">
        <v>49</v>
      </c>
      <c r="I8" s="65" t="s">
        <v>8</v>
      </c>
      <c r="J8" s="65" t="s">
        <v>7</v>
      </c>
      <c r="K8" s="65" t="s">
        <v>51</v>
      </c>
      <c r="L8" s="65" t="s">
        <v>12</v>
      </c>
      <c r="M8" s="96" t="str">
        <f>B8</f>
        <v>vor dem Förderzeitraum</v>
      </c>
      <c r="N8" s="97"/>
      <c r="P8" s="68" t="s">
        <v>14</v>
      </c>
      <c r="Q8" s="69">
        <v>44835</v>
      </c>
      <c r="R8" s="69">
        <v>45381</v>
      </c>
    </row>
    <row r="9" spans="1:18" x14ac:dyDescent="0.25">
      <c r="A9" s="73" t="s">
        <v>2</v>
      </c>
      <c r="B9" s="46"/>
      <c r="C9" s="46"/>
      <c r="D9" s="47"/>
      <c r="E9" s="48"/>
      <c r="F9" s="11">
        <v>0.19</v>
      </c>
      <c r="G9" s="40">
        <f>E9*F9+E9</f>
        <v>0</v>
      </c>
      <c r="H9" s="40">
        <f>G9/I9*L9</f>
        <v>0</v>
      </c>
      <c r="I9" s="9">
        <f>_xlfn.DAYS(C9,B9)+1</f>
        <v>1</v>
      </c>
      <c r="J9" s="12">
        <f>I9/30</f>
        <v>3.3333333333333333E-2</v>
      </c>
      <c r="K9" s="12">
        <f t="shared" ref="K9" si="0">L9/30</f>
        <v>3.3333333333333333E-2</v>
      </c>
      <c r="L9" s="9">
        <f t="shared" ref="L9" si="1">_xlfn.DAYS(N9,M9)+1</f>
        <v>1</v>
      </c>
      <c r="M9" s="46"/>
      <c r="N9" s="46"/>
    </row>
    <row r="10" spans="1:18" x14ac:dyDescent="0.25">
      <c r="A10" s="74"/>
      <c r="B10" s="46"/>
      <c r="C10" s="46"/>
      <c r="D10" s="46"/>
      <c r="E10" s="54"/>
      <c r="F10" s="11">
        <v>0.19</v>
      </c>
      <c r="G10" s="20">
        <f t="shared" ref="G10:G24" si="2">E10*F10+E10</f>
        <v>0</v>
      </c>
      <c r="H10" s="20">
        <f t="shared" ref="H10:H24" si="3">G10/I10*L10</f>
        <v>0</v>
      </c>
      <c r="I10" s="9">
        <f t="shared" ref="I10:I23" si="4">_xlfn.DAYS(C10,B10)+1</f>
        <v>1</v>
      </c>
      <c r="J10" s="12">
        <f t="shared" ref="J10:J23" si="5">I10/30</f>
        <v>3.3333333333333333E-2</v>
      </c>
      <c r="K10" s="12">
        <f t="shared" ref="K10:K23" si="6">L10/30</f>
        <v>3.3333333333333333E-2</v>
      </c>
      <c r="L10" s="9">
        <f t="shared" ref="L10:L23" si="7">_xlfn.DAYS(N10,M10)+1</f>
        <v>1</v>
      </c>
      <c r="M10" s="55"/>
      <c r="N10" s="55"/>
    </row>
    <row r="11" spans="1:18" x14ac:dyDescent="0.25">
      <c r="A11" s="74"/>
      <c r="B11" s="46"/>
      <c r="C11" s="46"/>
      <c r="D11" s="46"/>
      <c r="E11" s="54"/>
      <c r="F11" s="11">
        <v>0.19</v>
      </c>
      <c r="G11" s="20">
        <f t="shared" si="2"/>
        <v>0</v>
      </c>
      <c r="H11" s="20">
        <f t="shared" si="3"/>
        <v>0</v>
      </c>
      <c r="I11" s="9">
        <f t="shared" si="4"/>
        <v>1</v>
      </c>
      <c r="J11" s="12">
        <f t="shared" si="5"/>
        <v>3.3333333333333333E-2</v>
      </c>
      <c r="K11" s="12">
        <f t="shared" si="6"/>
        <v>3.3333333333333333E-2</v>
      </c>
      <c r="L11" s="9">
        <f t="shared" si="7"/>
        <v>1</v>
      </c>
      <c r="M11" s="46"/>
      <c r="N11" s="46"/>
    </row>
    <row r="12" spans="1:18" x14ac:dyDescent="0.25">
      <c r="A12" s="74"/>
      <c r="B12" s="46"/>
      <c r="C12" s="46"/>
      <c r="D12" s="46"/>
      <c r="E12" s="54"/>
      <c r="F12" s="11">
        <v>0.19</v>
      </c>
      <c r="G12" s="20">
        <f t="shared" si="2"/>
        <v>0</v>
      </c>
      <c r="H12" s="20">
        <f t="shared" si="3"/>
        <v>0</v>
      </c>
      <c r="I12" s="9">
        <f t="shared" si="4"/>
        <v>1</v>
      </c>
      <c r="J12" s="12">
        <f t="shared" si="5"/>
        <v>3.3333333333333333E-2</v>
      </c>
      <c r="K12" s="12">
        <f t="shared" si="6"/>
        <v>3.3333333333333333E-2</v>
      </c>
      <c r="L12" s="9">
        <f t="shared" si="7"/>
        <v>1</v>
      </c>
      <c r="M12" s="55"/>
      <c r="N12" s="55"/>
    </row>
    <row r="13" spans="1:18" x14ac:dyDescent="0.25">
      <c r="A13" s="74"/>
      <c r="B13" s="46"/>
      <c r="C13" s="46"/>
      <c r="D13" s="46"/>
      <c r="E13" s="54"/>
      <c r="F13" s="11">
        <v>0.19</v>
      </c>
      <c r="G13" s="20">
        <f t="shared" si="2"/>
        <v>0</v>
      </c>
      <c r="H13" s="20">
        <f t="shared" si="3"/>
        <v>0</v>
      </c>
      <c r="I13" s="9">
        <f t="shared" si="4"/>
        <v>1</v>
      </c>
      <c r="J13" s="12">
        <f t="shared" si="5"/>
        <v>3.3333333333333333E-2</v>
      </c>
      <c r="K13" s="12">
        <f t="shared" si="6"/>
        <v>3.3333333333333333E-2</v>
      </c>
      <c r="L13" s="9">
        <f t="shared" si="7"/>
        <v>1</v>
      </c>
      <c r="M13" s="55"/>
      <c r="N13" s="55"/>
    </row>
    <row r="14" spans="1:18" x14ac:dyDescent="0.25">
      <c r="A14" s="74"/>
      <c r="B14" s="46"/>
      <c r="C14" s="46"/>
      <c r="D14" s="46"/>
      <c r="E14" s="54"/>
      <c r="F14" s="11">
        <v>0.19</v>
      </c>
      <c r="G14" s="20">
        <f t="shared" si="2"/>
        <v>0</v>
      </c>
      <c r="H14" s="20">
        <f t="shared" si="3"/>
        <v>0</v>
      </c>
      <c r="I14" s="9">
        <f t="shared" si="4"/>
        <v>1</v>
      </c>
      <c r="J14" s="12">
        <f t="shared" si="5"/>
        <v>3.3333333333333333E-2</v>
      </c>
      <c r="K14" s="12">
        <f t="shared" si="6"/>
        <v>3.3333333333333333E-2</v>
      </c>
      <c r="L14" s="9">
        <f t="shared" si="7"/>
        <v>1</v>
      </c>
      <c r="M14" s="55"/>
      <c r="N14" s="55"/>
    </row>
    <row r="15" spans="1:18" x14ac:dyDescent="0.25">
      <c r="A15" s="74"/>
      <c r="B15" s="46"/>
      <c r="C15" s="46"/>
      <c r="D15" s="46"/>
      <c r="E15" s="54"/>
      <c r="F15" s="11">
        <v>0.19</v>
      </c>
      <c r="G15" s="20">
        <f t="shared" si="2"/>
        <v>0</v>
      </c>
      <c r="H15" s="20">
        <f t="shared" si="3"/>
        <v>0</v>
      </c>
      <c r="I15" s="9">
        <f t="shared" si="4"/>
        <v>1</v>
      </c>
      <c r="J15" s="12">
        <f t="shared" si="5"/>
        <v>3.3333333333333333E-2</v>
      </c>
      <c r="K15" s="12">
        <f t="shared" si="6"/>
        <v>3.3333333333333333E-2</v>
      </c>
      <c r="L15" s="9">
        <f t="shared" si="7"/>
        <v>1</v>
      </c>
      <c r="M15" s="55"/>
      <c r="N15" s="55"/>
    </row>
    <row r="16" spans="1:18" x14ac:dyDescent="0.25">
      <c r="A16" s="74"/>
      <c r="B16" s="46"/>
      <c r="C16" s="46"/>
      <c r="D16" s="46"/>
      <c r="E16" s="54"/>
      <c r="F16" s="11">
        <v>0.19</v>
      </c>
      <c r="G16" s="20">
        <f t="shared" si="2"/>
        <v>0</v>
      </c>
      <c r="H16" s="20">
        <f t="shared" si="3"/>
        <v>0</v>
      </c>
      <c r="I16" s="9">
        <f t="shared" si="4"/>
        <v>1</v>
      </c>
      <c r="J16" s="12">
        <f t="shared" si="5"/>
        <v>3.3333333333333333E-2</v>
      </c>
      <c r="K16" s="12">
        <f t="shared" si="6"/>
        <v>3.3333333333333333E-2</v>
      </c>
      <c r="L16" s="9">
        <f t="shared" si="7"/>
        <v>1</v>
      </c>
      <c r="M16" s="55"/>
      <c r="N16" s="55"/>
    </row>
    <row r="17" spans="1:14" x14ac:dyDescent="0.25">
      <c r="A17" s="74"/>
      <c r="B17" s="46"/>
      <c r="C17" s="46"/>
      <c r="D17" s="46"/>
      <c r="E17" s="54"/>
      <c r="F17" s="11">
        <v>7.0000000000000007E-2</v>
      </c>
      <c r="G17" s="20">
        <f t="shared" si="2"/>
        <v>0</v>
      </c>
      <c r="H17" s="20">
        <f t="shared" si="3"/>
        <v>0</v>
      </c>
      <c r="I17" s="9">
        <f t="shared" si="4"/>
        <v>1</v>
      </c>
      <c r="J17" s="12">
        <f t="shared" si="5"/>
        <v>3.3333333333333333E-2</v>
      </c>
      <c r="K17" s="12">
        <f t="shared" si="6"/>
        <v>3.3333333333333333E-2</v>
      </c>
      <c r="L17" s="9">
        <f t="shared" si="7"/>
        <v>1</v>
      </c>
      <c r="M17" s="55"/>
      <c r="N17" s="55"/>
    </row>
    <row r="18" spans="1:14" x14ac:dyDescent="0.25">
      <c r="A18" s="74"/>
      <c r="B18" s="46"/>
      <c r="C18" s="46"/>
      <c r="D18" s="46"/>
      <c r="E18" s="54"/>
      <c r="F18" s="11">
        <v>7.0000000000000007E-2</v>
      </c>
      <c r="G18" s="20">
        <f t="shared" si="2"/>
        <v>0</v>
      </c>
      <c r="H18" s="20">
        <f t="shared" si="3"/>
        <v>0</v>
      </c>
      <c r="I18" s="9">
        <f t="shared" ref="I18:I20" si="8">_xlfn.DAYS(C18,B18)+1</f>
        <v>1</v>
      </c>
      <c r="J18" s="12">
        <f t="shared" ref="J18:J20" si="9">I18/30</f>
        <v>3.3333333333333333E-2</v>
      </c>
      <c r="K18" s="12">
        <f t="shared" ref="K18:K20" si="10">L18/30</f>
        <v>3.3333333333333333E-2</v>
      </c>
      <c r="L18" s="9">
        <f t="shared" ref="L18:L20" si="11">_xlfn.DAYS(N18,M18)+1</f>
        <v>1</v>
      </c>
      <c r="M18" s="55"/>
      <c r="N18" s="55"/>
    </row>
    <row r="19" spans="1:14" ht="15" customHeight="1" x14ac:dyDescent="0.25">
      <c r="A19" s="74"/>
      <c r="B19" s="46"/>
      <c r="C19" s="46"/>
      <c r="D19" s="46"/>
      <c r="E19" s="54"/>
      <c r="F19" s="11">
        <v>7.0000000000000007E-2</v>
      </c>
      <c r="G19" s="20">
        <f t="shared" si="2"/>
        <v>0</v>
      </c>
      <c r="H19" s="20">
        <f t="shared" si="3"/>
        <v>0</v>
      </c>
      <c r="I19" s="9">
        <f t="shared" si="8"/>
        <v>1</v>
      </c>
      <c r="J19" s="12">
        <f t="shared" si="9"/>
        <v>3.3333333333333333E-2</v>
      </c>
      <c r="K19" s="12">
        <f t="shared" si="10"/>
        <v>3.3333333333333333E-2</v>
      </c>
      <c r="L19" s="9">
        <f t="shared" si="11"/>
        <v>1</v>
      </c>
      <c r="M19" s="55"/>
      <c r="N19" s="55"/>
    </row>
    <row r="20" spans="1:14" ht="15" customHeight="1" x14ac:dyDescent="0.25">
      <c r="A20" s="74"/>
      <c r="B20" s="46"/>
      <c r="C20" s="46"/>
      <c r="D20" s="46"/>
      <c r="E20" s="54"/>
      <c r="F20" s="11">
        <v>7.0000000000000007E-2</v>
      </c>
      <c r="G20" s="20">
        <f t="shared" si="2"/>
        <v>0</v>
      </c>
      <c r="H20" s="20">
        <f t="shared" si="3"/>
        <v>0</v>
      </c>
      <c r="I20" s="9">
        <f t="shared" si="8"/>
        <v>1</v>
      </c>
      <c r="J20" s="12">
        <f t="shared" si="9"/>
        <v>3.3333333333333333E-2</v>
      </c>
      <c r="K20" s="12">
        <f t="shared" si="10"/>
        <v>3.3333333333333333E-2</v>
      </c>
      <c r="L20" s="9">
        <f t="shared" si="11"/>
        <v>1</v>
      </c>
      <c r="M20" s="55"/>
      <c r="N20" s="55"/>
    </row>
    <row r="21" spans="1:14" x14ac:dyDescent="0.25">
      <c r="A21" s="74"/>
      <c r="B21" s="46"/>
      <c r="C21" s="46"/>
      <c r="D21" s="46"/>
      <c r="E21" s="54"/>
      <c r="F21" s="11">
        <v>7.0000000000000007E-2</v>
      </c>
      <c r="G21" s="20">
        <f t="shared" si="2"/>
        <v>0</v>
      </c>
      <c r="H21" s="20">
        <f t="shared" si="3"/>
        <v>0</v>
      </c>
      <c r="I21" s="9">
        <f t="shared" si="4"/>
        <v>1</v>
      </c>
      <c r="J21" s="12">
        <f t="shared" si="5"/>
        <v>3.3333333333333333E-2</v>
      </c>
      <c r="K21" s="12">
        <f t="shared" si="6"/>
        <v>3.3333333333333333E-2</v>
      </c>
      <c r="L21" s="9">
        <f t="shared" si="7"/>
        <v>1</v>
      </c>
      <c r="M21" s="55"/>
      <c r="N21" s="55"/>
    </row>
    <row r="22" spans="1:14" ht="15" customHeight="1" x14ac:dyDescent="0.25">
      <c r="A22" s="74"/>
      <c r="B22" s="46"/>
      <c r="C22" s="46"/>
      <c r="D22" s="46"/>
      <c r="E22" s="54"/>
      <c r="F22" s="11">
        <v>7.0000000000000007E-2</v>
      </c>
      <c r="G22" s="20">
        <f t="shared" si="2"/>
        <v>0</v>
      </c>
      <c r="H22" s="20">
        <f t="shared" si="3"/>
        <v>0</v>
      </c>
      <c r="I22" s="9">
        <f t="shared" si="4"/>
        <v>1</v>
      </c>
      <c r="J22" s="12">
        <f t="shared" si="5"/>
        <v>3.3333333333333333E-2</v>
      </c>
      <c r="K22" s="12">
        <f t="shared" si="6"/>
        <v>3.3333333333333333E-2</v>
      </c>
      <c r="L22" s="9">
        <f t="shared" si="7"/>
        <v>1</v>
      </c>
      <c r="M22" s="55"/>
      <c r="N22" s="55"/>
    </row>
    <row r="23" spans="1:14" ht="15" customHeight="1" x14ac:dyDescent="0.25">
      <c r="A23" s="74"/>
      <c r="B23" s="46"/>
      <c r="C23" s="46"/>
      <c r="D23" s="46"/>
      <c r="E23" s="54"/>
      <c r="F23" s="11">
        <v>7.0000000000000007E-2</v>
      </c>
      <c r="G23" s="20">
        <f t="shared" si="2"/>
        <v>0</v>
      </c>
      <c r="H23" s="20">
        <f t="shared" si="3"/>
        <v>0</v>
      </c>
      <c r="I23" s="9">
        <f t="shared" si="4"/>
        <v>1</v>
      </c>
      <c r="J23" s="12">
        <f t="shared" si="5"/>
        <v>3.3333333333333333E-2</v>
      </c>
      <c r="K23" s="12">
        <f t="shared" si="6"/>
        <v>3.3333333333333333E-2</v>
      </c>
      <c r="L23" s="9">
        <f t="shared" si="7"/>
        <v>1</v>
      </c>
      <c r="M23" s="55"/>
      <c r="N23" s="55"/>
    </row>
    <row r="24" spans="1:14" ht="15" customHeight="1" x14ac:dyDescent="0.25">
      <c r="A24" s="75"/>
      <c r="B24" s="46"/>
      <c r="C24" s="46"/>
      <c r="D24" s="46"/>
      <c r="E24" s="54"/>
      <c r="F24" s="11">
        <v>7.0000000000000007E-2</v>
      </c>
      <c r="G24" s="20">
        <f t="shared" si="2"/>
        <v>0</v>
      </c>
      <c r="H24" s="20">
        <f t="shared" si="3"/>
        <v>0</v>
      </c>
      <c r="I24" s="9">
        <f>_xlfn.DAYS(C24,B24)+1</f>
        <v>1</v>
      </c>
      <c r="J24" s="12">
        <f t="shared" ref="J24:J54" si="12">I24/30</f>
        <v>3.3333333333333333E-2</v>
      </c>
      <c r="K24" s="12">
        <f t="shared" ref="K24:K103" si="13">L24/30</f>
        <v>3.3333333333333333E-2</v>
      </c>
      <c r="L24" s="9">
        <f t="shared" ref="L24:L103" si="14">_xlfn.DAYS(N24,M24)+1</f>
        <v>1</v>
      </c>
      <c r="M24" s="55"/>
      <c r="N24" s="55"/>
    </row>
    <row r="25" spans="1:14" ht="15" customHeight="1" x14ac:dyDescent="0.25">
      <c r="A25" s="4" t="s">
        <v>9</v>
      </c>
      <c r="B25" s="49"/>
      <c r="C25" s="4"/>
      <c r="D25" s="29"/>
      <c r="G25" s="2"/>
      <c r="H25" s="2"/>
      <c r="J25" s="5"/>
      <c r="K25" s="5"/>
    </row>
    <row r="26" spans="1:14" ht="15" customHeight="1" x14ac:dyDescent="0.25">
      <c r="A26" s="76" t="s">
        <v>3</v>
      </c>
      <c r="B26" s="46"/>
      <c r="C26" s="46"/>
      <c r="D26" s="46"/>
      <c r="E26" s="54"/>
      <c r="F26" s="13">
        <v>0.19</v>
      </c>
      <c r="G26" s="21">
        <f t="shared" ref="G26:G54" si="15">E26*F26+E26</f>
        <v>0</v>
      </c>
      <c r="H26" s="21">
        <f t="shared" ref="H26:H41" si="16">G26/I26*L26</f>
        <v>0</v>
      </c>
      <c r="I26" s="9">
        <f>_xlfn.DAYS(C26,B26)+1</f>
        <v>1</v>
      </c>
      <c r="J26" s="12">
        <f t="shared" si="12"/>
        <v>3.3333333333333333E-2</v>
      </c>
      <c r="K26" s="12">
        <f t="shared" si="13"/>
        <v>3.3333333333333333E-2</v>
      </c>
      <c r="L26" s="9">
        <f t="shared" si="14"/>
        <v>1</v>
      </c>
      <c r="M26" s="46"/>
      <c r="N26" s="46"/>
    </row>
    <row r="27" spans="1:14" ht="15" customHeight="1" x14ac:dyDescent="0.25">
      <c r="A27" s="77"/>
      <c r="B27" s="46"/>
      <c r="C27" s="46"/>
      <c r="D27" s="46"/>
      <c r="E27" s="54"/>
      <c r="F27" s="13">
        <v>0.19</v>
      </c>
      <c r="G27" s="21">
        <f t="shared" ref="G27:G34" si="17">E27*F27+E27</f>
        <v>0</v>
      </c>
      <c r="H27" s="21">
        <f t="shared" ref="H27:H34" si="18">G27/I27*L27</f>
        <v>0</v>
      </c>
      <c r="I27" s="9">
        <f t="shared" ref="I27:I34" si="19">_xlfn.DAYS(C27,B27)+1</f>
        <v>1</v>
      </c>
      <c r="J27" s="12">
        <f t="shared" ref="J27:J34" si="20">I27/30</f>
        <v>3.3333333333333333E-2</v>
      </c>
      <c r="K27" s="12">
        <f t="shared" ref="K27:K34" si="21">L27/30</f>
        <v>3.3333333333333333E-2</v>
      </c>
      <c r="L27" s="9">
        <f t="shared" ref="L27:L34" si="22">_xlfn.DAYS(N27,M27)+1</f>
        <v>1</v>
      </c>
      <c r="M27" s="55"/>
      <c r="N27" s="55"/>
    </row>
    <row r="28" spans="1:14" ht="15" customHeight="1" x14ac:dyDescent="0.25">
      <c r="A28" s="77"/>
      <c r="B28" s="46"/>
      <c r="C28" s="46"/>
      <c r="D28" s="46"/>
      <c r="E28" s="54"/>
      <c r="F28" s="13">
        <v>0.19</v>
      </c>
      <c r="G28" s="21">
        <f t="shared" ref="G28:G29" si="23">E28*F28+E28</f>
        <v>0</v>
      </c>
      <c r="H28" s="21">
        <f t="shared" ref="H28:H29" si="24">G28/I28*L28</f>
        <v>0</v>
      </c>
      <c r="I28" s="9">
        <f t="shared" ref="I28:I29" si="25">_xlfn.DAYS(C28,B28)+1</f>
        <v>1</v>
      </c>
      <c r="J28" s="12">
        <f t="shared" ref="J28:J29" si="26">I28/30</f>
        <v>3.3333333333333333E-2</v>
      </c>
      <c r="K28" s="12">
        <f t="shared" ref="K28:K29" si="27">L28/30</f>
        <v>3.3333333333333333E-2</v>
      </c>
      <c r="L28" s="9">
        <f t="shared" ref="L28:L29" si="28">_xlfn.DAYS(N28,M28)+1</f>
        <v>1</v>
      </c>
      <c r="M28" s="55"/>
      <c r="N28" s="55"/>
    </row>
    <row r="29" spans="1:14" ht="15" customHeight="1" x14ac:dyDescent="0.25">
      <c r="A29" s="77"/>
      <c r="B29" s="46"/>
      <c r="C29" s="46"/>
      <c r="D29" s="46"/>
      <c r="E29" s="54"/>
      <c r="F29" s="13">
        <v>0.19</v>
      </c>
      <c r="G29" s="21">
        <f t="shared" si="23"/>
        <v>0</v>
      </c>
      <c r="H29" s="21">
        <f t="shared" si="24"/>
        <v>0</v>
      </c>
      <c r="I29" s="9">
        <f t="shared" si="25"/>
        <v>1</v>
      </c>
      <c r="J29" s="12">
        <f t="shared" si="26"/>
        <v>3.3333333333333333E-2</v>
      </c>
      <c r="K29" s="12">
        <f t="shared" si="27"/>
        <v>3.3333333333333333E-2</v>
      </c>
      <c r="L29" s="9">
        <f t="shared" si="28"/>
        <v>1</v>
      </c>
      <c r="M29" s="55"/>
      <c r="N29" s="55"/>
    </row>
    <row r="30" spans="1:14" x14ac:dyDescent="0.25">
      <c r="A30" s="77"/>
      <c r="B30" s="46"/>
      <c r="C30" s="46"/>
      <c r="D30" s="46"/>
      <c r="E30" s="54"/>
      <c r="F30" s="13">
        <v>0.19</v>
      </c>
      <c r="G30" s="21">
        <f t="shared" si="17"/>
        <v>0</v>
      </c>
      <c r="H30" s="21">
        <f t="shared" si="18"/>
        <v>0</v>
      </c>
      <c r="I30" s="9">
        <f t="shared" si="19"/>
        <v>1</v>
      </c>
      <c r="J30" s="12">
        <f t="shared" si="20"/>
        <v>3.3333333333333333E-2</v>
      </c>
      <c r="K30" s="12">
        <f t="shared" si="21"/>
        <v>3.3333333333333333E-2</v>
      </c>
      <c r="L30" s="9">
        <f t="shared" si="22"/>
        <v>1</v>
      </c>
      <c r="M30" s="55"/>
      <c r="N30" s="55"/>
    </row>
    <row r="31" spans="1:14" x14ac:dyDescent="0.25">
      <c r="A31" s="77"/>
      <c r="B31" s="46"/>
      <c r="C31" s="46"/>
      <c r="D31" s="46"/>
      <c r="E31" s="54"/>
      <c r="F31" s="13">
        <v>0.19</v>
      </c>
      <c r="G31" s="21">
        <f t="shared" si="17"/>
        <v>0</v>
      </c>
      <c r="H31" s="21">
        <f t="shared" si="18"/>
        <v>0</v>
      </c>
      <c r="I31" s="9">
        <f t="shared" si="19"/>
        <v>1</v>
      </c>
      <c r="J31" s="12">
        <f t="shared" si="20"/>
        <v>3.3333333333333333E-2</v>
      </c>
      <c r="K31" s="12">
        <f t="shared" si="21"/>
        <v>3.3333333333333333E-2</v>
      </c>
      <c r="L31" s="9">
        <f t="shared" si="22"/>
        <v>1</v>
      </c>
      <c r="M31" s="55"/>
      <c r="N31" s="55"/>
    </row>
    <row r="32" spans="1:14" x14ac:dyDescent="0.25">
      <c r="A32" s="77"/>
      <c r="B32" s="46"/>
      <c r="C32" s="46"/>
      <c r="D32" s="46"/>
      <c r="E32" s="54"/>
      <c r="F32" s="13">
        <v>0.19</v>
      </c>
      <c r="G32" s="21">
        <f t="shared" si="17"/>
        <v>0</v>
      </c>
      <c r="H32" s="21">
        <f t="shared" si="18"/>
        <v>0</v>
      </c>
      <c r="I32" s="9">
        <f t="shared" si="19"/>
        <v>1</v>
      </c>
      <c r="J32" s="12">
        <f t="shared" si="20"/>
        <v>3.3333333333333333E-2</v>
      </c>
      <c r="K32" s="12">
        <f t="shared" si="21"/>
        <v>3.3333333333333333E-2</v>
      </c>
      <c r="L32" s="9">
        <f t="shared" si="22"/>
        <v>1</v>
      </c>
      <c r="M32" s="55"/>
      <c r="N32" s="55"/>
    </row>
    <row r="33" spans="1:14" x14ac:dyDescent="0.25">
      <c r="A33" s="77"/>
      <c r="B33" s="46"/>
      <c r="C33" s="46"/>
      <c r="D33" s="46"/>
      <c r="E33" s="54"/>
      <c r="F33" s="13">
        <v>0.19</v>
      </c>
      <c r="G33" s="21">
        <f t="shared" si="17"/>
        <v>0</v>
      </c>
      <c r="H33" s="21">
        <f t="shared" si="18"/>
        <v>0</v>
      </c>
      <c r="I33" s="9">
        <f t="shared" si="19"/>
        <v>1</v>
      </c>
      <c r="J33" s="12">
        <f t="shared" si="20"/>
        <v>3.3333333333333333E-2</v>
      </c>
      <c r="K33" s="12">
        <f t="shared" si="21"/>
        <v>3.3333333333333333E-2</v>
      </c>
      <c r="L33" s="9">
        <f t="shared" si="22"/>
        <v>1</v>
      </c>
      <c r="M33" s="55"/>
      <c r="N33" s="55"/>
    </row>
    <row r="34" spans="1:14" x14ac:dyDescent="0.25">
      <c r="A34" s="77"/>
      <c r="B34" s="46"/>
      <c r="C34" s="46"/>
      <c r="D34" s="46"/>
      <c r="E34" s="54"/>
      <c r="F34" s="13">
        <v>7.0000000000000007E-2</v>
      </c>
      <c r="G34" s="21">
        <f t="shared" si="17"/>
        <v>0</v>
      </c>
      <c r="H34" s="21">
        <f t="shared" si="18"/>
        <v>0</v>
      </c>
      <c r="I34" s="9">
        <f t="shared" si="19"/>
        <v>1</v>
      </c>
      <c r="J34" s="12">
        <f t="shared" si="20"/>
        <v>3.3333333333333333E-2</v>
      </c>
      <c r="K34" s="12">
        <f t="shared" si="21"/>
        <v>3.3333333333333333E-2</v>
      </c>
      <c r="L34" s="9">
        <f t="shared" si="22"/>
        <v>1</v>
      </c>
      <c r="M34" s="55"/>
      <c r="N34" s="55"/>
    </row>
    <row r="35" spans="1:14" x14ac:dyDescent="0.25">
      <c r="A35" s="77"/>
      <c r="B35" s="46"/>
      <c r="C35" s="46"/>
      <c r="D35" s="46"/>
      <c r="E35" s="54"/>
      <c r="F35" s="13">
        <v>7.0000000000000007E-2</v>
      </c>
      <c r="G35" s="21">
        <f t="shared" si="15"/>
        <v>0</v>
      </c>
      <c r="H35" s="21">
        <f t="shared" si="16"/>
        <v>0</v>
      </c>
      <c r="I35" s="9">
        <f t="shared" ref="I35:I43" si="29">_xlfn.DAYS(C35,B35)+1</f>
        <v>1</v>
      </c>
      <c r="J35" s="12">
        <f t="shared" si="12"/>
        <v>3.3333333333333333E-2</v>
      </c>
      <c r="K35" s="12">
        <f t="shared" si="13"/>
        <v>3.3333333333333333E-2</v>
      </c>
      <c r="L35" s="9">
        <f t="shared" si="14"/>
        <v>1</v>
      </c>
      <c r="M35" s="55"/>
      <c r="N35" s="55"/>
    </row>
    <row r="36" spans="1:14" x14ac:dyDescent="0.25">
      <c r="A36" s="77"/>
      <c r="B36" s="46"/>
      <c r="C36" s="46"/>
      <c r="D36" s="46"/>
      <c r="E36" s="54"/>
      <c r="F36" s="13">
        <v>7.0000000000000007E-2</v>
      </c>
      <c r="G36" s="21">
        <f t="shared" ref="G36:G37" si="30">E36*F36+E36</f>
        <v>0</v>
      </c>
      <c r="H36" s="21">
        <f t="shared" ref="H36:H37" si="31">G36/I36*L36</f>
        <v>0</v>
      </c>
      <c r="I36" s="9">
        <f t="shared" ref="I36:I37" si="32">_xlfn.DAYS(C36,B36)+1</f>
        <v>1</v>
      </c>
      <c r="J36" s="12">
        <f t="shared" ref="J36:J37" si="33">I36/30</f>
        <v>3.3333333333333333E-2</v>
      </c>
      <c r="K36" s="12">
        <f t="shared" ref="K36:K37" si="34">L36/30</f>
        <v>3.3333333333333333E-2</v>
      </c>
      <c r="L36" s="9">
        <f t="shared" ref="L36:L37" si="35">_xlfn.DAYS(N36,M36)+1</f>
        <v>1</v>
      </c>
      <c r="M36" s="55"/>
      <c r="N36" s="55"/>
    </row>
    <row r="37" spans="1:14" ht="15" customHeight="1" x14ac:dyDescent="0.25">
      <c r="A37" s="77"/>
      <c r="B37" s="46"/>
      <c r="C37" s="46"/>
      <c r="D37" s="46"/>
      <c r="E37" s="54"/>
      <c r="F37" s="13">
        <v>7.0000000000000007E-2</v>
      </c>
      <c r="G37" s="21">
        <f t="shared" si="30"/>
        <v>0</v>
      </c>
      <c r="H37" s="21">
        <f t="shared" si="31"/>
        <v>0</v>
      </c>
      <c r="I37" s="9">
        <f t="shared" si="32"/>
        <v>1</v>
      </c>
      <c r="J37" s="12">
        <f t="shared" si="33"/>
        <v>3.3333333333333333E-2</v>
      </c>
      <c r="K37" s="12">
        <f t="shared" si="34"/>
        <v>3.3333333333333333E-2</v>
      </c>
      <c r="L37" s="9">
        <f t="shared" si="35"/>
        <v>1</v>
      </c>
      <c r="M37" s="55"/>
      <c r="N37" s="55"/>
    </row>
    <row r="38" spans="1:14" x14ac:dyDescent="0.25">
      <c r="A38" s="77"/>
      <c r="B38" s="46"/>
      <c r="C38" s="46"/>
      <c r="D38" s="46"/>
      <c r="E38" s="54"/>
      <c r="F38" s="13">
        <v>7.0000000000000007E-2</v>
      </c>
      <c r="G38" s="21">
        <f t="shared" si="15"/>
        <v>0</v>
      </c>
      <c r="H38" s="21">
        <f t="shared" si="16"/>
        <v>0</v>
      </c>
      <c r="I38" s="9">
        <f t="shared" si="29"/>
        <v>1</v>
      </c>
      <c r="J38" s="12">
        <f t="shared" si="12"/>
        <v>3.3333333333333333E-2</v>
      </c>
      <c r="K38" s="12">
        <f t="shared" si="13"/>
        <v>3.3333333333333333E-2</v>
      </c>
      <c r="L38" s="9">
        <f t="shared" si="14"/>
        <v>1</v>
      </c>
      <c r="M38" s="55"/>
      <c r="N38" s="55"/>
    </row>
    <row r="39" spans="1:14" x14ac:dyDescent="0.25">
      <c r="A39" s="77"/>
      <c r="B39" s="46"/>
      <c r="C39" s="46"/>
      <c r="D39" s="46"/>
      <c r="E39" s="54"/>
      <c r="F39" s="13">
        <v>7.0000000000000007E-2</v>
      </c>
      <c r="G39" s="21">
        <f t="shared" si="15"/>
        <v>0</v>
      </c>
      <c r="H39" s="21">
        <f t="shared" si="16"/>
        <v>0</v>
      </c>
      <c r="I39" s="9">
        <f t="shared" si="29"/>
        <v>1</v>
      </c>
      <c r="J39" s="12">
        <f t="shared" si="12"/>
        <v>3.3333333333333333E-2</v>
      </c>
      <c r="K39" s="12">
        <f t="shared" si="13"/>
        <v>3.3333333333333333E-2</v>
      </c>
      <c r="L39" s="9">
        <f t="shared" si="14"/>
        <v>1</v>
      </c>
      <c r="M39" s="55"/>
      <c r="N39" s="55"/>
    </row>
    <row r="40" spans="1:14" x14ac:dyDescent="0.25">
      <c r="A40" s="77"/>
      <c r="B40" s="46"/>
      <c r="C40" s="46"/>
      <c r="D40" s="46"/>
      <c r="E40" s="54"/>
      <c r="F40" s="13">
        <v>7.0000000000000007E-2</v>
      </c>
      <c r="G40" s="21">
        <f t="shared" si="15"/>
        <v>0</v>
      </c>
      <c r="H40" s="21">
        <f t="shared" si="16"/>
        <v>0</v>
      </c>
      <c r="I40" s="9">
        <f t="shared" si="29"/>
        <v>1</v>
      </c>
      <c r="J40" s="12">
        <f t="shared" si="12"/>
        <v>3.3333333333333333E-2</v>
      </c>
      <c r="K40" s="12">
        <f t="shared" si="13"/>
        <v>3.3333333333333333E-2</v>
      </c>
      <c r="L40" s="9">
        <f t="shared" si="14"/>
        <v>1</v>
      </c>
      <c r="M40" s="55"/>
      <c r="N40" s="55"/>
    </row>
    <row r="41" spans="1:14" x14ac:dyDescent="0.25">
      <c r="A41" s="78"/>
      <c r="B41" s="46"/>
      <c r="C41" s="46"/>
      <c r="D41" s="46"/>
      <c r="E41" s="54"/>
      <c r="F41" s="13">
        <v>7.0000000000000007E-2</v>
      </c>
      <c r="G41" s="21">
        <f t="shared" si="15"/>
        <v>0</v>
      </c>
      <c r="H41" s="21">
        <f t="shared" si="16"/>
        <v>0</v>
      </c>
      <c r="I41" s="9">
        <f t="shared" si="29"/>
        <v>1</v>
      </c>
      <c r="J41" s="12">
        <f t="shared" si="12"/>
        <v>3.3333333333333333E-2</v>
      </c>
      <c r="K41" s="12">
        <f t="shared" si="13"/>
        <v>3.3333333333333333E-2</v>
      </c>
      <c r="L41" s="9">
        <f t="shared" si="14"/>
        <v>1</v>
      </c>
      <c r="M41" s="55"/>
      <c r="N41" s="55"/>
    </row>
    <row r="42" spans="1:14" ht="75" x14ac:dyDescent="0.25">
      <c r="A42" s="64" t="s">
        <v>39</v>
      </c>
      <c r="B42" s="46"/>
      <c r="C42" s="46"/>
      <c r="D42" s="46"/>
      <c r="E42" s="51"/>
      <c r="F42" s="15">
        <v>7.0000000000000007E-2</v>
      </c>
      <c r="G42" s="38">
        <f t="shared" ref="G42" si="36">E42*F42+E42</f>
        <v>0</v>
      </c>
      <c r="H42" s="38">
        <f t="shared" ref="H42" si="37">G42/I42*L42</f>
        <v>0</v>
      </c>
      <c r="I42" s="16">
        <f t="shared" si="29"/>
        <v>1</v>
      </c>
      <c r="J42" s="17">
        <f t="shared" ref="J42" si="38">I42/30</f>
        <v>3.3333333333333333E-2</v>
      </c>
      <c r="K42" s="17">
        <f t="shared" ref="K42" si="39">L42/30</f>
        <v>3.3333333333333333E-2</v>
      </c>
      <c r="L42" s="16">
        <f t="shared" ref="L42" si="40">_xlfn.DAYS(N42,M42)+1</f>
        <v>1</v>
      </c>
      <c r="M42" s="55"/>
      <c r="N42" s="55"/>
    </row>
    <row r="43" spans="1:14" ht="15" customHeight="1" x14ac:dyDescent="0.25">
      <c r="A43" s="92" t="s">
        <v>38</v>
      </c>
      <c r="B43" s="50"/>
      <c r="C43" s="50"/>
      <c r="D43" s="50"/>
      <c r="E43" s="51"/>
      <c r="F43" s="11">
        <v>0.19</v>
      </c>
      <c r="G43" s="20">
        <f t="shared" si="15"/>
        <v>0</v>
      </c>
      <c r="H43" s="22">
        <f>G43/I43*L43</f>
        <v>0</v>
      </c>
      <c r="I43" s="9">
        <f t="shared" si="29"/>
        <v>1</v>
      </c>
      <c r="J43" s="12">
        <f t="shared" si="12"/>
        <v>3.3333333333333333E-2</v>
      </c>
      <c r="K43" s="12">
        <f t="shared" si="13"/>
        <v>3.3333333333333333E-2</v>
      </c>
      <c r="L43" s="9">
        <f t="shared" si="14"/>
        <v>1</v>
      </c>
      <c r="M43" s="55"/>
      <c r="N43" s="55"/>
    </row>
    <row r="44" spans="1:14" x14ac:dyDescent="0.25">
      <c r="A44" s="93"/>
      <c r="B44" s="50"/>
      <c r="C44" s="50"/>
      <c r="D44" s="50"/>
      <c r="E44" s="56"/>
      <c r="F44" s="11">
        <v>0.19</v>
      </c>
      <c r="G44" s="20">
        <f t="shared" ref="G44:G53" si="41">E44*F44+E44</f>
        <v>0</v>
      </c>
      <c r="H44" s="22">
        <f t="shared" ref="H44:H53" si="42">G44/I44*L44</f>
        <v>0</v>
      </c>
      <c r="I44" s="9">
        <f t="shared" ref="I44:I53" si="43">_xlfn.DAYS(C44,B44)+1</f>
        <v>1</v>
      </c>
      <c r="J44" s="12">
        <f t="shared" ref="J44:J53" si="44">I44/30</f>
        <v>3.3333333333333333E-2</v>
      </c>
      <c r="K44" s="12">
        <f t="shared" ref="K44:K53" si="45">L44/30</f>
        <v>3.3333333333333333E-2</v>
      </c>
      <c r="L44" s="9">
        <f t="shared" ref="L44:L53" si="46">_xlfn.DAYS(N44,M44)+1</f>
        <v>1</v>
      </c>
      <c r="M44" s="55"/>
      <c r="N44" s="55"/>
    </row>
    <row r="45" spans="1:14" x14ac:dyDescent="0.25">
      <c r="A45" s="93"/>
      <c r="B45" s="50"/>
      <c r="C45" s="50"/>
      <c r="D45" s="50"/>
      <c r="E45" s="56"/>
      <c r="F45" s="11">
        <v>0.19</v>
      </c>
      <c r="G45" s="20">
        <f t="shared" ref="G45:G51" si="47">E45*F45+E45</f>
        <v>0</v>
      </c>
      <c r="H45" s="22">
        <f t="shared" ref="H45:H51" si="48">G45/I45*L45</f>
        <v>0</v>
      </c>
      <c r="I45" s="9">
        <f t="shared" ref="I45:I51" si="49">_xlfn.DAYS(C45,B45)+1</f>
        <v>1</v>
      </c>
      <c r="J45" s="12">
        <f t="shared" ref="J45:J51" si="50">I45/30</f>
        <v>3.3333333333333333E-2</v>
      </c>
      <c r="K45" s="12">
        <f t="shared" ref="K45:K51" si="51">L45/30</f>
        <v>3.3333333333333333E-2</v>
      </c>
      <c r="L45" s="9">
        <f t="shared" ref="L45:L51" si="52">_xlfn.DAYS(N45,M45)+1</f>
        <v>1</v>
      </c>
      <c r="M45" s="55"/>
      <c r="N45" s="55"/>
    </row>
    <row r="46" spans="1:14" x14ac:dyDescent="0.25">
      <c r="A46" s="93"/>
      <c r="B46" s="50"/>
      <c r="C46" s="50"/>
      <c r="D46" s="50"/>
      <c r="E46" s="56"/>
      <c r="F46" s="11">
        <v>0.19</v>
      </c>
      <c r="G46" s="20">
        <f t="shared" si="47"/>
        <v>0</v>
      </c>
      <c r="H46" s="22">
        <f t="shared" si="48"/>
        <v>0</v>
      </c>
      <c r="I46" s="9">
        <f t="shared" si="49"/>
        <v>1</v>
      </c>
      <c r="J46" s="12">
        <f t="shared" si="50"/>
        <v>3.3333333333333333E-2</v>
      </c>
      <c r="K46" s="12">
        <f t="shared" si="51"/>
        <v>3.3333333333333333E-2</v>
      </c>
      <c r="L46" s="9">
        <f t="shared" si="52"/>
        <v>1</v>
      </c>
      <c r="M46" s="55"/>
      <c r="N46" s="55"/>
    </row>
    <row r="47" spans="1:14" x14ac:dyDescent="0.25">
      <c r="A47" s="93"/>
      <c r="B47" s="50"/>
      <c r="C47" s="50"/>
      <c r="D47" s="50"/>
      <c r="E47" s="56"/>
      <c r="F47" s="11">
        <v>0.19</v>
      </c>
      <c r="G47" s="20">
        <f t="shared" si="47"/>
        <v>0</v>
      </c>
      <c r="H47" s="22">
        <f t="shared" si="48"/>
        <v>0</v>
      </c>
      <c r="I47" s="9">
        <f t="shared" si="49"/>
        <v>1</v>
      </c>
      <c r="J47" s="12">
        <f t="shared" si="50"/>
        <v>3.3333333333333333E-2</v>
      </c>
      <c r="K47" s="12">
        <f t="shared" si="51"/>
        <v>3.3333333333333333E-2</v>
      </c>
      <c r="L47" s="9">
        <f t="shared" si="52"/>
        <v>1</v>
      </c>
      <c r="M47" s="55"/>
      <c r="N47" s="55"/>
    </row>
    <row r="48" spans="1:14" x14ac:dyDescent="0.25">
      <c r="A48" s="93"/>
      <c r="B48" s="50"/>
      <c r="C48" s="50"/>
      <c r="D48" s="50"/>
      <c r="E48" s="56"/>
      <c r="F48" s="11">
        <v>0.19</v>
      </c>
      <c r="G48" s="20">
        <f t="shared" si="47"/>
        <v>0</v>
      </c>
      <c r="H48" s="22">
        <f t="shared" si="48"/>
        <v>0</v>
      </c>
      <c r="I48" s="9">
        <f t="shared" si="49"/>
        <v>1</v>
      </c>
      <c r="J48" s="12">
        <f t="shared" si="50"/>
        <v>3.3333333333333333E-2</v>
      </c>
      <c r="K48" s="12">
        <f t="shared" si="51"/>
        <v>3.3333333333333333E-2</v>
      </c>
      <c r="L48" s="9">
        <f t="shared" si="52"/>
        <v>1</v>
      </c>
      <c r="M48" s="55"/>
      <c r="N48" s="55"/>
    </row>
    <row r="49" spans="1:14" x14ac:dyDescent="0.25">
      <c r="A49" s="93"/>
      <c r="B49" s="50"/>
      <c r="C49" s="50"/>
      <c r="D49" s="50"/>
      <c r="E49" s="56"/>
      <c r="F49" s="11">
        <v>7.0000000000000007E-2</v>
      </c>
      <c r="G49" s="20">
        <f t="shared" si="47"/>
        <v>0</v>
      </c>
      <c r="H49" s="22">
        <f t="shared" si="48"/>
        <v>0</v>
      </c>
      <c r="I49" s="9">
        <f t="shared" si="49"/>
        <v>1</v>
      </c>
      <c r="J49" s="12">
        <f t="shared" si="50"/>
        <v>3.3333333333333333E-2</v>
      </c>
      <c r="K49" s="12">
        <f t="shared" si="51"/>
        <v>3.3333333333333333E-2</v>
      </c>
      <c r="L49" s="9">
        <f t="shared" si="52"/>
        <v>1</v>
      </c>
      <c r="M49" s="55"/>
      <c r="N49" s="55"/>
    </row>
    <row r="50" spans="1:14" x14ac:dyDescent="0.25">
      <c r="A50" s="93"/>
      <c r="B50" s="50"/>
      <c r="C50" s="50"/>
      <c r="D50" s="50"/>
      <c r="E50" s="56"/>
      <c r="F50" s="11">
        <v>7.0000000000000007E-2</v>
      </c>
      <c r="G50" s="20">
        <f t="shared" si="47"/>
        <v>0</v>
      </c>
      <c r="H50" s="22">
        <f t="shared" si="48"/>
        <v>0</v>
      </c>
      <c r="I50" s="9">
        <f t="shared" si="49"/>
        <v>1</v>
      </c>
      <c r="J50" s="12">
        <f t="shared" si="50"/>
        <v>3.3333333333333333E-2</v>
      </c>
      <c r="K50" s="12">
        <f t="shared" si="51"/>
        <v>3.3333333333333333E-2</v>
      </c>
      <c r="L50" s="9">
        <f t="shared" si="52"/>
        <v>1</v>
      </c>
      <c r="M50" s="55"/>
      <c r="N50" s="55"/>
    </row>
    <row r="51" spans="1:14" x14ac:dyDescent="0.25">
      <c r="A51" s="93"/>
      <c r="B51" s="50"/>
      <c r="C51" s="50"/>
      <c r="D51" s="50"/>
      <c r="E51" s="56"/>
      <c r="F51" s="11">
        <v>7.0000000000000007E-2</v>
      </c>
      <c r="G51" s="20">
        <f t="shared" si="47"/>
        <v>0</v>
      </c>
      <c r="H51" s="22">
        <f t="shared" si="48"/>
        <v>0</v>
      </c>
      <c r="I51" s="9">
        <f t="shared" si="49"/>
        <v>1</v>
      </c>
      <c r="J51" s="12">
        <f t="shared" si="50"/>
        <v>3.3333333333333333E-2</v>
      </c>
      <c r="K51" s="12">
        <f t="shared" si="51"/>
        <v>3.3333333333333333E-2</v>
      </c>
      <c r="L51" s="9">
        <f t="shared" si="52"/>
        <v>1</v>
      </c>
      <c r="M51" s="55"/>
      <c r="N51" s="55"/>
    </row>
    <row r="52" spans="1:14" x14ac:dyDescent="0.25">
      <c r="A52" s="93"/>
      <c r="B52" s="50"/>
      <c r="C52" s="50"/>
      <c r="D52" s="50"/>
      <c r="E52" s="56"/>
      <c r="F52" s="11">
        <v>7.0000000000000007E-2</v>
      </c>
      <c r="G52" s="20">
        <f t="shared" si="41"/>
        <v>0</v>
      </c>
      <c r="H52" s="22">
        <f t="shared" si="42"/>
        <v>0</v>
      </c>
      <c r="I52" s="9">
        <f t="shared" si="43"/>
        <v>1</v>
      </c>
      <c r="J52" s="12">
        <f t="shared" si="44"/>
        <v>3.3333333333333333E-2</v>
      </c>
      <c r="K52" s="12">
        <f t="shared" si="45"/>
        <v>3.3333333333333333E-2</v>
      </c>
      <c r="L52" s="9">
        <f t="shared" si="46"/>
        <v>1</v>
      </c>
      <c r="M52" s="55"/>
      <c r="N52" s="55"/>
    </row>
    <row r="53" spans="1:14" x14ac:dyDescent="0.25">
      <c r="A53" s="93"/>
      <c r="B53" s="50"/>
      <c r="C53" s="50"/>
      <c r="D53" s="50"/>
      <c r="E53" s="56"/>
      <c r="F53" s="11">
        <v>7.0000000000000007E-2</v>
      </c>
      <c r="G53" s="20">
        <f t="shared" si="41"/>
        <v>0</v>
      </c>
      <c r="H53" s="22">
        <f t="shared" si="42"/>
        <v>0</v>
      </c>
      <c r="I53" s="9">
        <f t="shared" si="43"/>
        <v>1</v>
      </c>
      <c r="J53" s="12">
        <f t="shared" si="44"/>
        <v>3.3333333333333333E-2</v>
      </c>
      <c r="K53" s="12">
        <f t="shared" si="45"/>
        <v>3.3333333333333333E-2</v>
      </c>
      <c r="L53" s="9">
        <f t="shared" si="46"/>
        <v>1</v>
      </c>
      <c r="M53" s="55"/>
      <c r="N53" s="55"/>
    </row>
    <row r="54" spans="1:14" x14ac:dyDescent="0.25">
      <c r="A54" s="94"/>
      <c r="B54" s="46"/>
      <c r="C54" s="46"/>
      <c r="D54" s="46"/>
      <c r="E54" s="56"/>
      <c r="F54" s="11">
        <v>7.0000000000000007E-2</v>
      </c>
      <c r="G54" s="20">
        <f t="shared" si="15"/>
        <v>0</v>
      </c>
      <c r="H54" s="22">
        <f t="shared" ref="H54" si="53">G54/I54*L54</f>
        <v>0</v>
      </c>
      <c r="I54" s="9">
        <f>_xlfn.DAYS(C54,B54)+1</f>
        <v>1</v>
      </c>
      <c r="J54" s="12">
        <f t="shared" si="12"/>
        <v>3.3333333333333333E-2</v>
      </c>
      <c r="K54" s="12">
        <f t="shared" si="13"/>
        <v>3.3333333333333333E-2</v>
      </c>
      <c r="L54" s="9">
        <f t="shared" si="14"/>
        <v>1</v>
      </c>
      <c r="M54" s="55"/>
      <c r="N54" s="55"/>
    </row>
    <row r="55" spans="1:14" x14ac:dyDescent="0.25">
      <c r="B55" s="4"/>
      <c r="C55" s="4"/>
      <c r="D55" s="4"/>
      <c r="E55" s="2">
        <f>SUM(E9:E39)</f>
        <v>0</v>
      </c>
      <c r="G55" s="2">
        <f>SUM(G9:G39)</f>
        <v>0</v>
      </c>
      <c r="H55" s="24">
        <f>SUM(H9:H54)</f>
        <v>0</v>
      </c>
      <c r="J55" s="5">
        <f>SUM(J42:J49)</f>
        <v>0.26666666666666666</v>
      </c>
      <c r="K55" s="5">
        <f>ROUND(L55/30,0)</f>
        <v>1</v>
      </c>
      <c r="L55">
        <f>SUM(L26:L41)</f>
        <v>16</v>
      </c>
      <c r="M55" s="45">
        <f>H55/K55</f>
        <v>0</v>
      </c>
    </row>
    <row r="56" spans="1:14" x14ac:dyDescent="0.25">
      <c r="B56" s="4"/>
      <c r="C56" s="4"/>
      <c r="D56" s="4"/>
      <c r="E56" s="2"/>
      <c r="G56" s="2"/>
      <c r="H56" s="2"/>
      <c r="K56" s="5"/>
    </row>
    <row r="57" spans="1:14" s="67" customFormat="1" ht="30" customHeight="1" x14ac:dyDescent="0.25">
      <c r="B57" s="91" t="s">
        <v>50</v>
      </c>
      <c r="C57" s="91"/>
      <c r="D57" s="66" t="s">
        <v>23</v>
      </c>
      <c r="E57" s="65" t="s">
        <v>24</v>
      </c>
      <c r="F57" s="65" t="s">
        <v>48</v>
      </c>
      <c r="G57" s="65" t="s">
        <v>25</v>
      </c>
      <c r="H57" s="65" t="s">
        <v>49</v>
      </c>
      <c r="I57" s="65" t="s">
        <v>8</v>
      </c>
      <c r="J57" s="65" t="s">
        <v>7</v>
      </c>
      <c r="K57" s="65" t="s">
        <v>51</v>
      </c>
      <c r="L57" s="65" t="s">
        <v>12</v>
      </c>
      <c r="M57" s="96" t="str">
        <f>B57</f>
        <v>vor dem Förderzeitraum</v>
      </c>
      <c r="N57" s="97"/>
    </row>
    <row r="58" spans="1:14" x14ac:dyDescent="0.25">
      <c r="A58" s="73" t="s">
        <v>2</v>
      </c>
      <c r="B58" s="46"/>
      <c r="C58" s="46"/>
      <c r="D58" s="47"/>
      <c r="E58" s="48"/>
      <c r="F58" s="11">
        <v>0.19</v>
      </c>
      <c r="G58" s="40">
        <f>E58*F58+E58</f>
        <v>0</v>
      </c>
      <c r="H58" s="40">
        <f>G58/I58*L58</f>
        <v>0</v>
      </c>
      <c r="I58" s="9">
        <f>_xlfn.DAYS(C58,B58)+1</f>
        <v>1</v>
      </c>
      <c r="J58" s="12">
        <f>I58/30</f>
        <v>3.3333333333333333E-2</v>
      </c>
      <c r="K58" s="12">
        <f t="shared" ref="K58" si="54">L58/30</f>
        <v>3.3333333333333333E-2</v>
      </c>
      <c r="L58" s="9">
        <f t="shared" ref="L58" si="55">_xlfn.DAYS(N58,M58)+1</f>
        <v>1</v>
      </c>
      <c r="M58" s="46"/>
      <c r="N58" s="46"/>
    </row>
    <row r="59" spans="1:14" x14ac:dyDescent="0.25">
      <c r="A59" s="74"/>
      <c r="B59" s="52"/>
      <c r="C59" s="46"/>
      <c r="D59" s="46"/>
      <c r="E59" s="54"/>
      <c r="F59" s="11">
        <v>0.19</v>
      </c>
      <c r="G59" s="20">
        <f t="shared" ref="G59:G65" si="56">E59*F59+E59</f>
        <v>0</v>
      </c>
      <c r="H59" s="20">
        <f t="shared" ref="H59:H65" si="57">G59/I59*L59</f>
        <v>0</v>
      </c>
      <c r="I59" s="9">
        <f t="shared" ref="I59:I65" si="58">_xlfn.DAYS(C59,B59)+1</f>
        <v>1</v>
      </c>
      <c r="J59" s="12">
        <f t="shared" ref="J59:J65" si="59">I59/30</f>
        <v>3.3333333333333333E-2</v>
      </c>
      <c r="K59" s="12">
        <f t="shared" ref="K59:K65" si="60">L59/30</f>
        <v>3.3333333333333333E-2</v>
      </c>
      <c r="L59" s="9">
        <f t="shared" ref="L59:L65" si="61">_xlfn.DAYS(N59,M59)+1</f>
        <v>1</v>
      </c>
      <c r="M59" s="54"/>
      <c r="N59" s="55"/>
    </row>
    <row r="60" spans="1:14" x14ac:dyDescent="0.25">
      <c r="A60" s="74"/>
      <c r="B60" s="52"/>
      <c r="C60" s="46"/>
      <c r="D60" s="46"/>
      <c r="E60" s="54"/>
      <c r="F60" s="11">
        <v>0.19</v>
      </c>
      <c r="G60" s="20">
        <f t="shared" ref="G60:G61" si="62">E60*F60+E60</f>
        <v>0</v>
      </c>
      <c r="H60" s="20">
        <f t="shared" ref="H60:H61" si="63">G60/I60*L60</f>
        <v>0</v>
      </c>
      <c r="I60" s="9">
        <f t="shared" ref="I60:I61" si="64">_xlfn.DAYS(C60,B60)+1</f>
        <v>1</v>
      </c>
      <c r="J60" s="12">
        <f t="shared" ref="J60:J61" si="65">I60/30</f>
        <v>3.3333333333333333E-2</v>
      </c>
      <c r="K60" s="12">
        <f t="shared" ref="K60:K61" si="66">L60/30</f>
        <v>3.3333333333333333E-2</v>
      </c>
      <c r="L60" s="9">
        <f t="shared" ref="L60:L61" si="67">_xlfn.DAYS(N60,M60)+1</f>
        <v>1</v>
      </c>
      <c r="M60" s="54"/>
      <c r="N60" s="55"/>
    </row>
    <row r="61" spans="1:14" x14ac:dyDescent="0.25">
      <c r="A61" s="74"/>
      <c r="B61" s="52"/>
      <c r="C61" s="46"/>
      <c r="D61" s="46"/>
      <c r="E61" s="54"/>
      <c r="F61" s="11">
        <v>0.19</v>
      </c>
      <c r="G61" s="20">
        <f t="shared" si="62"/>
        <v>0</v>
      </c>
      <c r="H61" s="20">
        <f t="shared" si="63"/>
        <v>0</v>
      </c>
      <c r="I61" s="9">
        <f t="shared" si="64"/>
        <v>1</v>
      </c>
      <c r="J61" s="12">
        <f t="shared" si="65"/>
        <v>3.3333333333333333E-2</v>
      </c>
      <c r="K61" s="12">
        <f t="shared" si="66"/>
        <v>3.3333333333333333E-2</v>
      </c>
      <c r="L61" s="9">
        <f t="shared" si="67"/>
        <v>1</v>
      </c>
      <c r="M61" s="54"/>
      <c r="N61" s="55"/>
    </row>
    <row r="62" spans="1:14" x14ac:dyDescent="0.25">
      <c r="A62" s="74"/>
      <c r="B62" s="52"/>
      <c r="C62" s="46"/>
      <c r="D62" s="46"/>
      <c r="E62" s="54"/>
      <c r="F62" s="11">
        <v>0.19</v>
      </c>
      <c r="G62" s="20">
        <f t="shared" si="56"/>
        <v>0</v>
      </c>
      <c r="H62" s="20">
        <f t="shared" si="57"/>
        <v>0</v>
      </c>
      <c r="I62" s="9">
        <f t="shared" si="58"/>
        <v>1</v>
      </c>
      <c r="J62" s="12">
        <f t="shared" si="59"/>
        <v>3.3333333333333333E-2</v>
      </c>
      <c r="K62" s="12">
        <f t="shared" si="60"/>
        <v>3.3333333333333333E-2</v>
      </c>
      <c r="L62" s="9">
        <f t="shared" si="61"/>
        <v>1</v>
      </c>
      <c r="M62" s="54"/>
      <c r="N62" s="55"/>
    </row>
    <row r="63" spans="1:14" x14ac:dyDescent="0.25">
      <c r="A63" s="74"/>
      <c r="B63" s="52"/>
      <c r="C63" s="46"/>
      <c r="D63" s="46"/>
      <c r="E63" s="54"/>
      <c r="F63" s="11">
        <v>0.19</v>
      </c>
      <c r="G63" s="20">
        <f t="shared" si="56"/>
        <v>0</v>
      </c>
      <c r="H63" s="20">
        <f t="shared" si="57"/>
        <v>0</v>
      </c>
      <c r="I63" s="9">
        <f t="shared" si="58"/>
        <v>1</v>
      </c>
      <c r="J63" s="12">
        <f t="shared" si="59"/>
        <v>3.3333333333333333E-2</v>
      </c>
      <c r="K63" s="12">
        <f t="shared" si="60"/>
        <v>3.3333333333333333E-2</v>
      </c>
      <c r="L63" s="9">
        <f t="shared" si="61"/>
        <v>1</v>
      </c>
      <c r="M63" s="54"/>
      <c r="N63" s="55"/>
    </row>
    <row r="64" spans="1:14" x14ac:dyDescent="0.25">
      <c r="A64" s="74"/>
      <c r="B64" s="52"/>
      <c r="C64" s="46"/>
      <c r="D64" s="46"/>
      <c r="E64" s="54"/>
      <c r="F64" s="11">
        <v>0.19</v>
      </c>
      <c r="G64" s="20">
        <f t="shared" si="56"/>
        <v>0</v>
      </c>
      <c r="H64" s="20">
        <f t="shared" si="57"/>
        <v>0</v>
      </c>
      <c r="I64" s="9">
        <f t="shared" si="58"/>
        <v>1</v>
      </c>
      <c r="J64" s="12">
        <f t="shared" si="59"/>
        <v>3.3333333333333333E-2</v>
      </c>
      <c r="K64" s="12">
        <f t="shared" si="60"/>
        <v>3.3333333333333333E-2</v>
      </c>
      <c r="L64" s="9">
        <f t="shared" si="61"/>
        <v>1</v>
      </c>
      <c r="M64" s="54"/>
      <c r="N64" s="55"/>
    </row>
    <row r="65" spans="1:14" x14ac:dyDescent="0.25">
      <c r="A65" s="74"/>
      <c r="B65" s="52"/>
      <c r="C65" s="46"/>
      <c r="D65" s="46"/>
      <c r="E65" s="54"/>
      <c r="F65" s="11">
        <v>0.19</v>
      </c>
      <c r="G65" s="20">
        <f t="shared" si="56"/>
        <v>0</v>
      </c>
      <c r="H65" s="20">
        <f t="shared" si="57"/>
        <v>0</v>
      </c>
      <c r="I65" s="9">
        <f t="shared" si="58"/>
        <v>1</v>
      </c>
      <c r="J65" s="12">
        <f t="shared" si="59"/>
        <v>3.3333333333333333E-2</v>
      </c>
      <c r="K65" s="12">
        <f t="shared" si="60"/>
        <v>3.3333333333333333E-2</v>
      </c>
      <c r="L65" s="9">
        <f t="shared" si="61"/>
        <v>1</v>
      </c>
      <c r="M65" s="54"/>
      <c r="N65" s="55"/>
    </row>
    <row r="66" spans="1:14" x14ac:dyDescent="0.25">
      <c r="A66" s="74"/>
      <c r="B66" s="46"/>
      <c r="C66" s="46"/>
      <c r="D66" s="46"/>
      <c r="E66" s="54"/>
      <c r="F66" s="11">
        <v>7.0000000000000007E-2</v>
      </c>
      <c r="G66" s="20">
        <f t="shared" ref="G66:G73" si="68">E66*F66+E66</f>
        <v>0</v>
      </c>
      <c r="H66" s="20">
        <f t="shared" ref="H66:H73" si="69">G66/I66*L66</f>
        <v>0</v>
      </c>
      <c r="I66" s="9">
        <f t="shared" ref="I66:I73" si="70">_xlfn.DAYS(C66,B66)+1</f>
        <v>1</v>
      </c>
      <c r="J66" s="12">
        <f t="shared" ref="J66:J103" si="71">I66/30</f>
        <v>3.3333333333333333E-2</v>
      </c>
      <c r="K66" s="12">
        <f t="shared" si="13"/>
        <v>3.3333333333333333E-2</v>
      </c>
      <c r="L66" s="9">
        <f t="shared" si="14"/>
        <v>1</v>
      </c>
      <c r="M66" s="55"/>
      <c r="N66" s="55"/>
    </row>
    <row r="67" spans="1:14" x14ac:dyDescent="0.25">
      <c r="A67" s="74"/>
      <c r="B67" s="46"/>
      <c r="C67" s="46"/>
      <c r="D67" s="46"/>
      <c r="E67" s="54"/>
      <c r="F67" s="11">
        <v>7.0000000000000007E-2</v>
      </c>
      <c r="G67" s="20">
        <f t="shared" si="68"/>
        <v>0</v>
      </c>
      <c r="H67" s="20">
        <f t="shared" si="69"/>
        <v>0</v>
      </c>
      <c r="I67" s="9">
        <f t="shared" si="70"/>
        <v>1</v>
      </c>
      <c r="J67" s="12">
        <f t="shared" si="71"/>
        <v>3.3333333333333333E-2</v>
      </c>
      <c r="K67" s="12">
        <f t="shared" si="13"/>
        <v>3.3333333333333333E-2</v>
      </c>
      <c r="L67" s="9">
        <f t="shared" si="14"/>
        <v>1</v>
      </c>
      <c r="M67" s="55"/>
      <c r="N67" s="55"/>
    </row>
    <row r="68" spans="1:14" x14ac:dyDescent="0.25">
      <c r="A68" s="74"/>
      <c r="B68" s="46"/>
      <c r="C68" s="46"/>
      <c r="D68" s="46"/>
      <c r="E68" s="54"/>
      <c r="F68" s="11">
        <v>7.0000000000000007E-2</v>
      </c>
      <c r="G68" s="20">
        <f t="shared" si="68"/>
        <v>0</v>
      </c>
      <c r="H68" s="20">
        <f t="shared" si="69"/>
        <v>0</v>
      </c>
      <c r="I68" s="9">
        <f t="shared" si="70"/>
        <v>1</v>
      </c>
      <c r="J68" s="12">
        <f t="shared" si="71"/>
        <v>3.3333333333333333E-2</v>
      </c>
      <c r="K68" s="12">
        <f t="shared" si="13"/>
        <v>3.3333333333333333E-2</v>
      </c>
      <c r="L68" s="9">
        <f t="shared" si="14"/>
        <v>1</v>
      </c>
      <c r="M68" s="55"/>
      <c r="N68" s="55"/>
    </row>
    <row r="69" spans="1:14" x14ac:dyDescent="0.25">
      <c r="A69" s="74"/>
      <c r="B69" s="46"/>
      <c r="C69" s="46"/>
      <c r="D69" s="46"/>
      <c r="E69" s="54"/>
      <c r="F69" s="11">
        <v>7.0000000000000007E-2</v>
      </c>
      <c r="G69" s="20">
        <f t="shared" ref="G69" si="72">E69*F69+E69</f>
        <v>0</v>
      </c>
      <c r="H69" s="20">
        <f t="shared" ref="H69" si="73">G69/I69*L69</f>
        <v>0</v>
      </c>
      <c r="I69" s="9">
        <f t="shared" ref="I69" si="74">_xlfn.DAYS(C69,B69)+1</f>
        <v>1</v>
      </c>
      <c r="J69" s="12">
        <f t="shared" ref="J69" si="75">I69/30</f>
        <v>3.3333333333333333E-2</v>
      </c>
      <c r="K69" s="12">
        <f t="shared" ref="K69" si="76">L69/30</f>
        <v>3.3333333333333333E-2</v>
      </c>
      <c r="L69" s="9">
        <f t="shared" ref="L69" si="77">_xlfn.DAYS(N69,M69)+1</f>
        <v>1</v>
      </c>
      <c r="M69" s="55"/>
      <c r="N69" s="55"/>
    </row>
    <row r="70" spans="1:14" ht="14.45" customHeight="1" x14ac:dyDescent="0.25">
      <c r="A70" s="74"/>
      <c r="B70" s="46"/>
      <c r="C70" s="46"/>
      <c r="D70" s="46"/>
      <c r="E70" s="54"/>
      <c r="F70" s="11">
        <v>7.0000000000000007E-2</v>
      </c>
      <c r="G70" s="20">
        <f t="shared" si="68"/>
        <v>0</v>
      </c>
      <c r="H70" s="20">
        <f t="shared" si="69"/>
        <v>0</v>
      </c>
      <c r="I70" s="9">
        <f t="shared" si="70"/>
        <v>1</v>
      </c>
      <c r="J70" s="12">
        <f t="shared" si="71"/>
        <v>3.3333333333333333E-2</v>
      </c>
      <c r="K70" s="12">
        <f t="shared" si="13"/>
        <v>3.3333333333333333E-2</v>
      </c>
      <c r="L70" s="9">
        <f t="shared" si="14"/>
        <v>1</v>
      </c>
      <c r="M70" s="55"/>
      <c r="N70" s="55"/>
    </row>
    <row r="71" spans="1:14" ht="14.45" customHeight="1" x14ac:dyDescent="0.25">
      <c r="A71" s="74"/>
      <c r="B71" s="46"/>
      <c r="C71" s="46"/>
      <c r="D71" s="46"/>
      <c r="E71" s="54"/>
      <c r="F71" s="11">
        <v>7.0000000000000007E-2</v>
      </c>
      <c r="G71" s="20">
        <f t="shared" si="68"/>
        <v>0</v>
      </c>
      <c r="H71" s="20">
        <f t="shared" si="69"/>
        <v>0</v>
      </c>
      <c r="I71" s="9">
        <f t="shared" si="70"/>
        <v>1</v>
      </c>
      <c r="J71" s="12">
        <f t="shared" si="71"/>
        <v>3.3333333333333333E-2</v>
      </c>
      <c r="K71" s="12">
        <f t="shared" si="13"/>
        <v>3.3333333333333333E-2</v>
      </c>
      <c r="L71" s="9">
        <f t="shared" si="14"/>
        <v>1</v>
      </c>
      <c r="M71" s="55"/>
      <c r="N71" s="55"/>
    </row>
    <row r="72" spans="1:14" ht="14.45" customHeight="1" x14ac:dyDescent="0.25">
      <c r="A72" s="74"/>
      <c r="B72" s="46"/>
      <c r="C72" s="46"/>
      <c r="D72" s="46"/>
      <c r="E72" s="54"/>
      <c r="F72" s="11">
        <v>7.0000000000000007E-2</v>
      </c>
      <c r="G72" s="20">
        <f t="shared" si="68"/>
        <v>0</v>
      </c>
      <c r="H72" s="20">
        <f t="shared" si="69"/>
        <v>0</v>
      </c>
      <c r="I72" s="9">
        <f t="shared" si="70"/>
        <v>1</v>
      </c>
      <c r="J72" s="12">
        <f t="shared" si="71"/>
        <v>3.3333333333333333E-2</v>
      </c>
      <c r="K72" s="12">
        <f t="shared" si="13"/>
        <v>3.3333333333333333E-2</v>
      </c>
      <c r="L72" s="9">
        <f t="shared" si="14"/>
        <v>1</v>
      </c>
      <c r="M72" s="55"/>
      <c r="N72" s="55"/>
    </row>
    <row r="73" spans="1:14" ht="14.45" customHeight="1" x14ac:dyDescent="0.25">
      <c r="A73" s="75"/>
      <c r="B73" s="46"/>
      <c r="C73" s="46"/>
      <c r="D73" s="46"/>
      <c r="E73" s="54"/>
      <c r="F73" s="11">
        <v>7.0000000000000007E-2</v>
      </c>
      <c r="G73" s="20">
        <f t="shared" si="68"/>
        <v>0</v>
      </c>
      <c r="H73" s="20">
        <f t="shared" si="69"/>
        <v>0</v>
      </c>
      <c r="I73" s="9">
        <f t="shared" si="70"/>
        <v>1</v>
      </c>
      <c r="J73" s="12">
        <f t="shared" si="71"/>
        <v>3.3333333333333333E-2</v>
      </c>
      <c r="K73" s="12">
        <f t="shared" si="13"/>
        <v>3.3333333333333333E-2</v>
      </c>
      <c r="L73" s="9">
        <f t="shared" si="14"/>
        <v>1</v>
      </c>
      <c r="M73" s="55"/>
      <c r="N73" s="55"/>
    </row>
    <row r="74" spans="1:14" ht="14.45" customHeight="1" x14ac:dyDescent="0.25">
      <c r="A74" s="4" t="s">
        <v>9</v>
      </c>
      <c r="B74" s="49"/>
      <c r="C74" s="4"/>
      <c r="D74" s="29"/>
      <c r="G74" s="2"/>
      <c r="H74" s="2"/>
      <c r="J74" s="5"/>
      <c r="K74" s="5"/>
    </row>
    <row r="75" spans="1:14" ht="14.45" customHeight="1" x14ac:dyDescent="0.25">
      <c r="A75" s="76" t="s">
        <v>3</v>
      </c>
      <c r="B75" s="46"/>
      <c r="C75" s="46"/>
      <c r="D75" s="47"/>
      <c r="E75" s="48"/>
      <c r="F75" s="13">
        <v>0.19</v>
      </c>
      <c r="G75" s="41">
        <f t="shared" ref="G75" si="78">E75*F75+E75</f>
        <v>0</v>
      </c>
      <c r="H75" s="41">
        <f>G75/I75*L75</f>
        <v>0</v>
      </c>
      <c r="I75" s="9">
        <f>_xlfn.DAYS(C75,B75)+1</f>
        <v>1</v>
      </c>
      <c r="J75" s="12">
        <f t="shared" ref="J75" si="79">I75/30</f>
        <v>3.3333333333333333E-2</v>
      </c>
      <c r="K75" s="12">
        <f t="shared" ref="K75" si="80">L75/30</f>
        <v>3.3333333333333333E-2</v>
      </c>
      <c r="L75" s="9">
        <f t="shared" ref="L75" si="81">_xlfn.DAYS(N75,M75)+1</f>
        <v>1</v>
      </c>
      <c r="M75" s="46"/>
      <c r="N75" s="46"/>
    </row>
    <row r="76" spans="1:14" ht="14.45" customHeight="1" x14ac:dyDescent="0.25">
      <c r="A76" s="77"/>
      <c r="B76" s="46"/>
      <c r="C76" s="46"/>
      <c r="D76" s="46"/>
      <c r="E76" s="54"/>
      <c r="F76" s="13">
        <v>0.19</v>
      </c>
      <c r="G76" s="21">
        <f t="shared" ref="G76:G83" si="82">E76*F76+E76</f>
        <v>0</v>
      </c>
      <c r="H76" s="21">
        <f t="shared" ref="H76:H83" si="83">G76/I76*L76</f>
        <v>0</v>
      </c>
      <c r="I76" s="9">
        <f t="shared" ref="I76:I83" si="84">_xlfn.DAYS(C76,B76)+1</f>
        <v>1</v>
      </c>
      <c r="J76" s="12">
        <f t="shared" ref="J76:J83" si="85">I76/30</f>
        <v>3.3333333333333333E-2</v>
      </c>
      <c r="K76" s="12">
        <f t="shared" ref="K76:K83" si="86">L76/30</f>
        <v>3.3333333333333333E-2</v>
      </c>
      <c r="L76" s="9">
        <f t="shared" ref="L76:L83" si="87">_xlfn.DAYS(N76,M76)+1</f>
        <v>1</v>
      </c>
      <c r="M76" s="55"/>
      <c r="N76" s="55"/>
    </row>
    <row r="77" spans="1:14" ht="14.45" customHeight="1" x14ac:dyDescent="0.25">
      <c r="A77" s="77"/>
      <c r="B77" s="46"/>
      <c r="C77" s="46"/>
      <c r="D77" s="46"/>
      <c r="E77" s="54"/>
      <c r="F77" s="13">
        <v>0.19</v>
      </c>
      <c r="G77" s="21">
        <f t="shared" ref="G77:G78" si="88">E77*F77+E77</f>
        <v>0</v>
      </c>
      <c r="H77" s="21">
        <f t="shared" ref="H77:H78" si="89">G77/I77*L77</f>
        <v>0</v>
      </c>
      <c r="I77" s="9">
        <f t="shared" ref="I77:I78" si="90">_xlfn.DAYS(C77,B77)+1</f>
        <v>1</v>
      </c>
      <c r="J77" s="12">
        <f t="shared" ref="J77:J78" si="91">I77/30</f>
        <v>3.3333333333333333E-2</v>
      </c>
      <c r="K77" s="12">
        <f t="shared" ref="K77:K78" si="92">L77/30</f>
        <v>3.3333333333333333E-2</v>
      </c>
      <c r="L77" s="9">
        <f t="shared" ref="L77:L78" si="93">_xlfn.DAYS(N77,M77)+1</f>
        <v>1</v>
      </c>
      <c r="M77" s="55"/>
      <c r="N77" s="55"/>
    </row>
    <row r="78" spans="1:14" x14ac:dyDescent="0.25">
      <c r="A78" s="77"/>
      <c r="B78" s="46"/>
      <c r="C78" s="46"/>
      <c r="D78" s="46"/>
      <c r="E78" s="54"/>
      <c r="F78" s="13">
        <v>0.19</v>
      </c>
      <c r="G78" s="21">
        <f t="shared" si="88"/>
        <v>0</v>
      </c>
      <c r="H78" s="21">
        <f t="shared" si="89"/>
        <v>0</v>
      </c>
      <c r="I78" s="9">
        <f t="shared" si="90"/>
        <v>1</v>
      </c>
      <c r="J78" s="12">
        <f t="shared" si="91"/>
        <v>3.3333333333333333E-2</v>
      </c>
      <c r="K78" s="12">
        <f t="shared" si="92"/>
        <v>3.3333333333333333E-2</v>
      </c>
      <c r="L78" s="9">
        <f t="shared" si="93"/>
        <v>1</v>
      </c>
      <c r="M78" s="55"/>
      <c r="N78" s="55"/>
    </row>
    <row r="79" spans="1:14" x14ac:dyDescent="0.25">
      <c r="A79" s="77"/>
      <c r="B79" s="46"/>
      <c r="C79" s="46"/>
      <c r="D79" s="46"/>
      <c r="E79" s="54"/>
      <c r="F79" s="13">
        <v>0.19</v>
      </c>
      <c r="G79" s="21">
        <f t="shared" si="82"/>
        <v>0</v>
      </c>
      <c r="H79" s="21">
        <f t="shared" si="83"/>
        <v>0</v>
      </c>
      <c r="I79" s="9">
        <f t="shared" si="84"/>
        <v>1</v>
      </c>
      <c r="J79" s="12">
        <f t="shared" si="85"/>
        <v>3.3333333333333333E-2</v>
      </c>
      <c r="K79" s="12">
        <f t="shared" si="86"/>
        <v>3.3333333333333333E-2</v>
      </c>
      <c r="L79" s="9">
        <f t="shared" si="87"/>
        <v>1</v>
      </c>
      <c r="M79" s="55"/>
      <c r="N79" s="55"/>
    </row>
    <row r="80" spans="1:14" x14ac:dyDescent="0.25">
      <c r="A80" s="77"/>
      <c r="B80" s="46"/>
      <c r="C80" s="46"/>
      <c r="D80" s="46"/>
      <c r="E80" s="54"/>
      <c r="F80" s="13">
        <v>0.19</v>
      </c>
      <c r="G80" s="21">
        <f t="shared" si="82"/>
        <v>0</v>
      </c>
      <c r="H80" s="21">
        <f t="shared" si="83"/>
        <v>0</v>
      </c>
      <c r="I80" s="9">
        <f t="shared" si="84"/>
        <v>1</v>
      </c>
      <c r="J80" s="12">
        <f t="shared" si="85"/>
        <v>3.3333333333333333E-2</v>
      </c>
      <c r="K80" s="12">
        <f t="shared" si="86"/>
        <v>3.3333333333333333E-2</v>
      </c>
      <c r="L80" s="9">
        <f t="shared" si="87"/>
        <v>1</v>
      </c>
      <c r="M80" s="55"/>
      <c r="N80" s="55"/>
    </row>
    <row r="81" spans="1:14" x14ac:dyDescent="0.25">
      <c r="A81" s="77"/>
      <c r="B81" s="46"/>
      <c r="C81" s="46"/>
      <c r="D81" s="46"/>
      <c r="E81" s="54"/>
      <c r="F81" s="13">
        <v>0.19</v>
      </c>
      <c r="G81" s="21">
        <f t="shared" si="82"/>
        <v>0</v>
      </c>
      <c r="H81" s="21">
        <f t="shared" si="83"/>
        <v>0</v>
      </c>
      <c r="I81" s="9">
        <f t="shared" si="84"/>
        <v>1</v>
      </c>
      <c r="J81" s="12">
        <f t="shared" si="85"/>
        <v>3.3333333333333333E-2</v>
      </c>
      <c r="K81" s="12">
        <f t="shared" si="86"/>
        <v>3.3333333333333333E-2</v>
      </c>
      <c r="L81" s="9">
        <f t="shared" si="87"/>
        <v>1</v>
      </c>
      <c r="M81" s="55"/>
      <c r="N81" s="55"/>
    </row>
    <row r="82" spans="1:14" x14ac:dyDescent="0.25">
      <c r="A82" s="77"/>
      <c r="B82" s="46"/>
      <c r="C82" s="46"/>
      <c r="D82" s="46"/>
      <c r="E82" s="54"/>
      <c r="F82" s="13">
        <v>0.19</v>
      </c>
      <c r="G82" s="21">
        <f t="shared" si="82"/>
        <v>0</v>
      </c>
      <c r="H82" s="21">
        <f t="shared" si="83"/>
        <v>0</v>
      </c>
      <c r="I82" s="9">
        <f t="shared" si="84"/>
        <v>1</v>
      </c>
      <c r="J82" s="12">
        <f t="shared" si="85"/>
        <v>3.3333333333333333E-2</v>
      </c>
      <c r="K82" s="12">
        <f t="shared" si="86"/>
        <v>3.3333333333333333E-2</v>
      </c>
      <c r="L82" s="9">
        <f t="shared" si="87"/>
        <v>1</v>
      </c>
      <c r="M82" s="55"/>
      <c r="N82" s="55"/>
    </row>
    <row r="83" spans="1:14" x14ac:dyDescent="0.25">
      <c r="A83" s="77"/>
      <c r="B83" s="46"/>
      <c r="C83" s="46"/>
      <c r="D83" s="46"/>
      <c r="E83" s="54"/>
      <c r="F83" s="13">
        <v>7.0000000000000007E-2</v>
      </c>
      <c r="G83" s="21">
        <f t="shared" si="82"/>
        <v>0</v>
      </c>
      <c r="H83" s="21">
        <f t="shared" si="83"/>
        <v>0</v>
      </c>
      <c r="I83" s="9">
        <f t="shared" si="84"/>
        <v>1</v>
      </c>
      <c r="J83" s="12">
        <f t="shared" si="85"/>
        <v>3.3333333333333333E-2</v>
      </c>
      <c r="K83" s="12">
        <f t="shared" si="86"/>
        <v>3.3333333333333333E-2</v>
      </c>
      <c r="L83" s="9">
        <f t="shared" si="87"/>
        <v>1</v>
      </c>
      <c r="M83" s="55"/>
      <c r="N83" s="55"/>
    </row>
    <row r="84" spans="1:14" x14ac:dyDescent="0.25">
      <c r="A84" s="77"/>
      <c r="B84" s="46"/>
      <c r="C84" s="46"/>
      <c r="D84" s="46"/>
      <c r="E84" s="54"/>
      <c r="F84" s="13">
        <v>7.0000000000000007E-2</v>
      </c>
      <c r="G84" s="21">
        <f t="shared" ref="G84:G91" si="94">E84*F84+E84</f>
        <v>0</v>
      </c>
      <c r="H84" s="21">
        <f t="shared" ref="H84:H91" si="95">G84/I84*L84</f>
        <v>0</v>
      </c>
      <c r="I84" s="9">
        <f t="shared" ref="I84:I92" si="96">_xlfn.DAYS(C84,B84)+1</f>
        <v>1</v>
      </c>
      <c r="J84" s="12">
        <f t="shared" si="71"/>
        <v>3.3333333333333333E-2</v>
      </c>
      <c r="K84" s="12">
        <f t="shared" si="13"/>
        <v>3.3333333333333333E-2</v>
      </c>
      <c r="L84" s="9">
        <f t="shared" si="14"/>
        <v>1</v>
      </c>
      <c r="M84" s="55"/>
      <c r="N84" s="55"/>
    </row>
    <row r="85" spans="1:14" x14ac:dyDescent="0.25">
      <c r="A85" s="77"/>
      <c r="B85" s="46"/>
      <c r="C85" s="46"/>
      <c r="D85" s="46"/>
      <c r="E85" s="54"/>
      <c r="F85" s="13">
        <v>7.0000000000000007E-2</v>
      </c>
      <c r="G85" s="21">
        <f t="shared" si="94"/>
        <v>0</v>
      </c>
      <c r="H85" s="21">
        <f t="shared" si="95"/>
        <v>0</v>
      </c>
      <c r="I85" s="9">
        <f t="shared" si="96"/>
        <v>1</v>
      </c>
      <c r="J85" s="12">
        <f t="shared" si="71"/>
        <v>3.3333333333333333E-2</v>
      </c>
      <c r="K85" s="12">
        <f t="shared" si="13"/>
        <v>3.3333333333333333E-2</v>
      </c>
      <c r="L85" s="9">
        <f t="shared" si="14"/>
        <v>1</v>
      </c>
      <c r="M85" s="55"/>
      <c r="N85" s="55"/>
    </row>
    <row r="86" spans="1:14" ht="15.75" customHeight="1" x14ac:dyDescent="0.25">
      <c r="A86" s="77"/>
      <c r="B86" s="46"/>
      <c r="C86" s="46"/>
      <c r="D86" s="46"/>
      <c r="E86" s="54"/>
      <c r="F86" s="13">
        <v>7.0000000000000007E-2</v>
      </c>
      <c r="G86" s="21">
        <f t="shared" ref="G86" si="97">E86*F86+E86</f>
        <v>0</v>
      </c>
      <c r="H86" s="21">
        <f t="shared" ref="H86" si="98">G86/I86*L86</f>
        <v>0</v>
      </c>
      <c r="I86" s="9">
        <f t="shared" ref="I86" si="99">_xlfn.DAYS(C86,B86)+1</f>
        <v>1</v>
      </c>
      <c r="J86" s="12">
        <f t="shared" ref="J86" si="100">I86/30</f>
        <v>3.3333333333333333E-2</v>
      </c>
      <c r="K86" s="12">
        <f t="shared" ref="K86" si="101">L86/30</f>
        <v>3.3333333333333333E-2</v>
      </c>
      <c r="L86" s="9">
        <f t="shared" ref="L86" si="102">_xlfn.DAYS(N86,M86)+1</f>
        <v>1</v>
      </c>
      <c r="M86" s="55"/>
      <c r="N86" s="55"/>
    </row>
    <row r="87" spans="1:14" x14ac:dyDescent="0.25">
      <c r="A87" s="77"/>
      <c r="B87" s="46"/>
      <c r="C87" s="46"/>
      <c r="D87" s="46"/>
      <c r="E87" s="54"/>
      <c r="F87" s="13">
        <v>7.0000000000000007E-2</v>
      </c>
      <c r="G87" s="21">
        <f t="shared" si="94"/>
        <v>0</v>
      </c>
      <c r="H87" s="21">
        <f t="shared" si="95"/>
        <v>0</v>
      </c>
      <c r="I87" s="9">
        <f t="shared" si="96"/>
        <v>1</v>
      </c>
      <c r="J87" s="12">
        <f t="shared" si="71"/>
        <v>3.3333333333333333E-2</v>
      </c>
      <c r="K87" s="12">
        <f t="shared" si="13"/>
        <v>3.3333333333333333E-2</v>
      </c>
      <c r="L87" s="9">
        <f t="shared" si="14"/>
        <v>1</v>
      </c>
      <c r="M87" s="55"/>
      <c r="N87" s="55"/>
    </row>
    <row r="88" spans="1:14" x14ac:dyDescent="0.25">
      <c r="A88" s="77"/>
      <c r="B88" s="46"/>
      <c r="C88" s="46"/>
      <c r="D88" s="46"/>
      <c r="E88" s="54"/>
      <c r="F88" s="13">
        <v>7.0000000000000007E-2</v>
      </c>
      <c r="G88" s="21">
        <f t="shared" si="94"/>
        <v>0</v>
      </c>
      <c r="H88" s="21">
        <f t="shared" si="95"/>
        <v>0</v>
      </c>
      <c r="I88" s="9">
        <f t="shared" si="96"/>
        <v>1</v>
      </c>
      <c r="J88" s="12">
        <f t="shared" si="71"/>
        <v>3.3333333333333333E-2</v>
      </c>
      <c r="K88" s="12">
        <f t="shared" si="13"/>
        <v>3.3333333333333333E-2</v>
      </c>
      <c r="L88" s="9">
        <f t="shared" si="14"/>
        <v>1</v>
      </c>
      <c r="M88" s="55"/>
      <c r="N88" s="55"/>
    </row>
    <row r="89" spans="1:14" x14ac:dyDescent="0.25">
      <c r="A89" s="77"/>
      <c r="B89" s="46"/>
      <c r="C89" s="46"/>
      <c r="D89" s="46"/>
      <c r="E89" s="54"/>
      <c r="F89" s="13">
        <v>7.0000000000000007E-2</v>
      </c>
      <c r="G89" s="21">
        <f t="shared" si="94"/>
        <v>0</v>
      </c>
      <c r="H89" s="21">
        <f t="shared" si="95"/>
        <v>0</v>
      </c>
      <c r="I89" s="9">
        <f t="shared" si="96"/>
        <v>1</v>
      </c>
      <c r="J89" s="12">
        <f t="shared" si="71"/>
        <v>3.3333333333333333E-2</v>
      </c>
      <c r="K89" s="12">
        <f t="shared" si="13"/>
        <v>3.3333333333333333E-2</v>
      </c>
      <c r="L89" s="9">
        <f t="shared" si="14"/>
        <v>1</v>
      </c>
      <c r="M89" s="55"/>
      <c r="N89" s="55"/>
    </row>
    <row r="90" spans="1:14" x14ac:dyDescent="0.25">
      <c r="A90" s="78"/>
      <c r="B90" s="46"/>
      <c r="C90" s="46"/>
      <c r="D90" s="46"/>
      <c r="E90" s="54"/>
      <c r="F90" s="13">
        <v>7.0000000000000007E-2</v>
      </c>
      <c r="G90" s="21">
        <f t="shared" si="94"/>
        <v>0</v>
      </c>
      <c r="H90" s="21">
        <f t="shared" si="95"/>
        <v>0</v>
      </c>
      <c r="I90" s="9">
        <f t="shared" si="96"/>
        <v>1</v>
      </c>
      <c r="J90" s="12">
        <f t="shared" si="71"/>
        <v>3.3333333333333333E-2</v>
      </c>
      <c r="K90" s="12">
        <f t="shared" si="13"/>
        <v>3.3333333333333333E-2</v>
      </c>
      <c r="L90" s="9">
        <f t="shared" si="14"/>
        <v>1</v>
      </c>
      <c r="M90" s="55"/>
      <c r="N90" s="55"/>
    </row>
    <row r="91" spans="1:14" x14ac:dyDescent="0.25">
      <c r="A91" s="14" t="s">
        <v>21</v>
      </c>
      <c r="B91" s="46"/>
      <c r="C91" s="46"/>
      <c r="D91" s="46"/>
      <c r="E91" s="51"/>
      <c r="F91" s="15">
        <v>7.0000000000000007E-2</v>
      </c>
      <c r="G91" s="38">
        <f t="shared" si="94"/>
        <v>0</v>
      </c>
      <c r="H91" s="38">
        <f t="shared" si="95"/>
        <v>0</v>
      </c>
      <c r="I91" s="16">
        <f t="shared" si="96"/>
        <v>1</v>
      </c>
      <c r="J91" s="17">
        <f t="shared" si="71"/>
        <v>3.3333333333333333E-2</v>
      </c>
      <c r="K91" s="17">
        <f t="shared" si="13"/>
        <v>3.3333333333333333E-2</v>
      </c>
      <c r="L91" s="16">
        <f t="shared" si="14"/>
        <v>1</v>
      </c>
      <c r="M91" s="55"/>
      <c r="N91" s="55"/>
    </row>
    <row r="92" spans="1:14" ht="15" customHeight="1" x14ac:dyDescent="0.25">
      <c r="A92" s="92" t="s">
        <v>38</v>
      </c>
      <c r="B92" s="50"/>
      <c r="C92" s="50"/>
      <c r="D92" s="50"/>
      <c r="E92" s="51"/>
      <c r="F92" s="18">
        <v>0.19</v>
      </c>
      <c r="G92" s="20">
        <f t="shared" ref="G92:G103" si="103">E92*F92+E92</f>
        <v>0</v>
      </c>
      <c r="H92" s="22">
        <f>G92/I92*L92</f>
        <v>0</v>
      </c>
      <c r="I92" s="9">
        <f t="shared" si="96"/>
        <v>1</v>
      </c>
      <c r="J92" s="12">
        <f t="shared" si="71"/>
        <v>3.3333333333333333E-2</v>
      </c>
      <c r="K92" s="12">
        <f t="shared" si="13"/>
        <v>3.3333333333333333E-2</v>
      </c>
      <c r="L92" s="9">
        <f t="shared" si="14"/>
        <v>1</v>
      </c>
      <c r="M92" s="55"/>
      <c r="N92" s="55"/>
    </row>
    <row r="93" spans="1:14" x14ac:dyDescent="0.25">
      <c r="A93" s="93"/>
      <c r="B93" s="50"/>
      <c r="C93" s="50"/>
      <c r="D93" s="50"/>
      <c r="E93" s="56"/>
      <c r="F93" s="18">
        <v>0.19</v>
      </c>
      <c r="G93" s="20">
        <f t="shared" ref="G93:G95" si="104">E93*F93+E93</f>
        <v>0</v>
      </c>
      <c r="H93" s="22">
        <f t="shared" ref="H93:H95" si="105">G93/I93*L93</f>
        <v>0</v>
      </c>
      <c r="I93" s="9">
        <f t="shared" ref="I93:I95" si="106">_xlfn.DAYS(C93,B93)+1</f>
        <v>1</v>
      </c>
      <c r="J93" s="12">
        <f t="shared" ref="J93:J95" si="107">I93/30</f>
        <v>3.3333333333333333E-2</v>
      </c>
      <c r="K93" s="12">
        <f t="shared" ref="K93:K95" si="108">L93/30</f>
        <v>3.3333333333333333E-2</v>
      </c>
      <c r="L93" s="9">
        <f t="shared" ref="L93:L95" si="109">_xlfn.DAYS(N93,M93)+1</f>
        <v>1</v>
      </c>
      <c r="M93" s="55"/>
      <c r="N93" s="55"/>
    </row>
    <row r="94" spans="1:14" x14ac:dyDescent="0.25">
      <c r="A94" s="93"/>
      <c r="B94" s="50"/>
      <c r="C94" s="50"/>
      <c r="D94" s="50"/>
      <c r="E94" s="56"/>
      <c r="F94" s="18">
        <v>0.19</v>
      </c>
      <c r="G94" s="20">
        <f t="shared" si="104"/>
        <v>0</v>
      </c>
      <c r="H94" s="22">
        <f t="shared" si="105"/>
        <v>0</v>
      </c>
      <c r="I94" s="9">
        <f t="shared" si="106"/>
        <v>1</v>
      </c>
      <c r="J94" s="12">
        <f t="shared" si="107"/>
        <v>3.3333333333333333E-2</v>
      </c>
      <c r="K94" s="12">
        <f t="shared" si="108"/>
        <v>3.3333333333333333E-2</v>
      </c>
      <c r="L94" s="9">
        <f t="shared" si="109"/>
        <v>1</v>
      </c>
      <c r="M94" s="55"/>
      <c r="N94" s="55"/>
    </row>
    <row r="95" spans="1:14" x14ac:dyDescent="0.25">
      <c r="A95" s="93"/>
      <c r="B95" s="50"/>
      <c r="C95" s="50"/>
      <c r="D95" s="50"/>
      <c r="E95" s="56"/>
      <c r="F95" s="18">
        <v>0.19</v>
      </c>
      <c r="G95" s="20">
        <f t="shared" si="104"/>
        <v>0</v>
      </c>
      <c r="H95" s="22">
        <f t="shared" si="105"/>
        <v>0</v>
      </c>
      <c r="I95" s="9">
        <f t="shared" si="106"/>
        <v>1</v>
      </c>
      <c r="J95" s="12">
        <f t="shared" si="107"/>
        <v>3.3333333333333333E-2</v>
      </c>
      <c r="K95" s="12">
        <f t="shared" si="108"/>
        <v>3.3333333333333333E-2</v>
      </c>
      <c r="L95" s="9">
        <f t="shared" si="109"/>
        <v>1</v>
      </c>
      <c r="M95" s="55"/>
      <c r="N95" s="55"/>
    </row>
    <row r="96" spans="1:14" x14ac:dyDescent="0.25">
      <c r="A96" s="93"/>
      <c r="B96" s="50"/>
      <c r="C96" s="50"/>
      <c r="D96" s="50"/>
      <c r="E96" s="56"/>
      <c r="F96" s="18">
        <v>0.19</v>
      </c>
      <c r="G96" s="20">
        <f t="shared" ref="G96:G102" si="110">E96*F96+E96</f>
        <v>0</v>
      </c>
      <c r="H96" s="22">
        <f t="shared" ref="H96:H102" si="111">G96/I96*L96</f>
        <v>0</v>
      </c>
      <c r="I96" s="9">
        <f t="shared" ref="I96:I102" si="112">_xlfn.DAYS(C96,B96)+1</f>
        <v>1</v>
      </c>
      <c r="J96" s="12">
        <f t="shared" ref="J96:J102" si="113">I96/30</f>
        <v>3.3333333333333333E-2</v>
      </c>
      <c r="K96" s="12">
        <f t="shared" ref="K96:K102" si="114">L96/30</f>
        <v>3.3333333333333333E-2</v>
      </c>
      <c r="L96" s="9">
        <f t="shared" ref="L96:L102" si="115">_xlfn.DAYS(N96,M96)+1</f>
        <v>1</v>
      </c>
      <c r="M96" s="55"/>
      <c r="N96" s="55"/>
    </row>
    <row r="97" spans="1:14" x14ac:dyDescent="0.25">
      <c r="A97" s="93"/>
      <c r="B97" s="50"/>
      <c r="C97" s="50"/>
      <c r="D97" s="50"/>
      <c r="E97" s="56"/>
      <c r="F97" s="18">
        <v>0.19</v>
      </c>
      <c r="G97" s="20">
        <f t="shared" si="110"/>
        <v>0</v>
      </c>
      <c r="H97" s="22">
        <f t="shared" si="111"/>
        <v>0</v>
      </c>
      <c r="I97" s="9">
        <f t="shared" si="112"/>
        <v>1</v>
      </c>
      <c r="J97" s="12">
        <f t="shared" si="113"/>
        <v>3.3333333333333333E-2</v>
      </c>
      <c r="K97" s="12">
        <f t="shared" si="114"/>
        <v>3.3333333333333333E-2</v>
      </c>
      <c r="L97" s="9">
        <f t="shared" si="115"/>
        <v>1</v>
      </c>
      <c r="M97" s="55"/>
      <c r="N97" s="55"/>
    </row>
    <row r="98" spans="1:14" x14ac:dyDescent="0.25">
      <c r="A98" s="93"/>
      <c r="B98" s="50"/>
      <c r="C98" s="50"/>
      <c r="D98" s="50"/>
      <c r="E98" s="56"/>
      <c r="F98" s="18">
        <v>7.0000000000000007E-2</v>
      </c>
      <c r="G98" s="20">
        <f t="shared" ref="G98:G99" si="116">E98*F98+E98</f>
        <v>0</v>
      </c>
      <c r="H98" s="22">
        <f t="shared" ref="H98:H99" si="117">G98/I98*L98</f>
        <v>0</v>
      </c>
      <c r="I98" s="9">
        <f t="shared" ref="I98:I99" si="118">_xlfn.DAYS(C98,B98)+1</f>
        <v>1</v>
      </c>
      <c r="J98" s="12">
        <f t="shared" ref="J98:J99" si="119">I98/30</f>
        <v>3.3333333333333333E-2</v>
      </c>
      <c r="K98" s="12">
        <f t="shared" ref="K98:K99" si="120">L98/30</f>
        <v>3.3333333333333333E-2</v>
      </c>
      <c r="L98" s="9">
        <f t="shared" ref="L98:L99" si="121">_xlfn.DAYS(N98,M98)+1</f>
        <v>1</v>
      </c>
      <c r="M98" s="55"/>
      <c r="N98" s="55"/>
    </row>
    <row r="99" spans="1:14" x14ac:dyDescent="0.25">
      <c r="A99" s="93"/>
      <c r="B99" s="50"/>
      <c r="C99" s="50"/>
      <c r="D99" s="50"/>
      <c r="E99" s="56"/>
      <c r="F99" s="18">
        <v>7.0000000000000007E-2</v>
      </c>
      <c r="G99" s="20">
        <f t="shared" si="116"/>
        <v>0</v>
      </c>
      <c r="H99" s="22">
        <f t="shared" si="117"/>
        <v>0</v>
      </c>
      <c r="I99" s="9">
        <f t="shared" si="118"/>
        <v>1</v>
      </c>
      <c r="J99" s="12">
        <f t="shared" si="119"/>
        <v>3.3333333333333333E-2</v>
      </c>
      <c r="K99" s="12">
        <f t="shared" si="120"/>
        <v>3.3333333333333333E-2</v>
      </c>
      <c r="L99" s="9">
        <f t="shared" si="121"/>
        <v>1</v>
      </c>
      <c r="M99" s="55"/>
      <c r="N99" s="55"/>
    </row>
    <row r="100" spans="1:14" x14ac:dyDescent="0.25">
      <c r="A100" s="93"/>
      <c r="B100" s="50"/>
      <c r="C100" s="50"/>
      <c r="D100" s="50"/>
      <c r="E100" s="56"/>
      <c r="F100" s="18">
        <v>7.0000000000000007E-2</v>
      </c>
      <c r="G100" s="20">
        <f t="shared" si="110"/>
        <v>0</v>
      </c>
      <c r="H100" s="22">
        <f t="shared" si="111"/>
        <v>0</v>
      </c>
      <c r="I100" s="9">
        <f t="shared" si="112"/>
        <v>1</v>
      </c>
      <c r="J100" s="12">
        <f t="shared" si="113"/>
        <v>3.3333333333333333E-2</v>
      </c>
      <c r="K100" s="12">
        <f t="shared" si="114"/>
        <v>3.3333333333333333E-2</v>
      </c>
      <c r="L100" s="9">
        <f t="shared" si="115"/>
        <v>1</v>
      </c>
      <c r="M100" s="55"/>
      <c r="N100" s="55"/>
    </row>
    <row r="101" spans="1:14" x14ac:dyDescent="0.25">
      <c r="A101" s="93"/>
      <c r="B101" s="50"/>
      <c r="C101" s="50"/>
      <c r="D101" s="50"/>
      <c r="E101" s="56"/>
      <c r="F101" s="18">
        <v>7.0000000000000007E-2</v>
      </c>
      <c r="G101" s="20">
        <f t="shared" si="110"/>
        <v>0</v>
      </c>
      <c r="H101" s="22">
        <f t="shared" si="111"/>
        <v>0</v>
      </c>
      <c r="I101" s="9">
        <f t="shared" si="112"/>
        <v>1</v>
      </c>
      <c r="J101" s="12">
        <f t="shared" si="113"/>
        <v>3.3333333333333333E-2</v>
      </c>
      <c r="K101" s="12">
        <f t="shared" si="114"/>
        <v>3.3333333333333333E-2</v>
      </c>
      <c r="L101" s="9">
        <f t="shared" si="115"/>
        <v>1</v>
      </c>
      <c r="M101" s="55"/>
      <c r="N101" s="55"/>
    </row>
    <row r="102" spans="1:14" x14ac:dyDescent="0.25">
      <c r="A102" s="93"/>
      <c r="B102" s="50"/>
      <c r="C102" s="50"/>
      <c r="D102" s="50"/>
      <c r="E102" s="56"/>
      <c r="F102" s="18">
        <v>7.0000000000000007E-2</v>
      </c>
      <c r="G102" s="20">
        <f t="shared" si="110"/>
        <v>0</v>
      </c>
      <c r="H102" s="22">
        <f t="shared" si="111"/>
        <v>0</v>
      </c>
      <c r="I102" s="9">
        <f t="shared" si="112"/>
        <v>1</v>
      </c>
      <c r="J102" s="12">
        <f t="shared" si="113"/>
        <v>3.3333333333333333E-2</v>
      </c>
      <c r="K102" s="12">
        <f t="shared" si="114"/>
        <v>3.3333333333333333E-2</v>
      </c>
      <c r="L102" s="9">
        <f t="shared" si="115"/>
        <v>1</v>
      </c>
      <c r="M102" s="55"/>
      <c r="N102" s="55"/>
    </row>
    <row r="103" spans="1:14" x14ac:dyDescent="0.25">
      <c r="A103" s="94"/>
      <c r="B103" s="46"/>
      <c r="C103" s="46"/>
      <c r="D103" s="46"/>
      <c r="E103" s="56"/>
      <c r="F103" s="18">
        <v>7.0000000000000007E-2</v>
      </c>
      <c r="G103" s="20">
        <f t="shared" si="103"/>
        <v>0</v>
      </c>
      <c r="H103" s="22">
        <f t="shared" ref="H103" si="122">G103/I103*L103</f>
        <v>0</v>
      </c>
      <c r="I103" s="9">
        <f>_xlfn.DAYS(C103,B103)+1</f>
        <v>1</v>
      </c>
      <c r="J103" s="12">
        <f t="shared" si="71"/>
        <v>3.3333333333333333E-2</v>
      </c>
      <c r="K103" s="12">
        <f t="shared" si="13"/>
        <v>3.3333333333333333E-2</v>
      </c>
      <c r="L103" s="9">
        <f t="shared" si="14"/>
        <v>1</v>
      </c>
      <c r="M103" s="55"/>
      <c r="N103" s="55"/>
    </row>
    <row r="104" spans="1:14" x14ac:dyDescent="0.25">
      <c r="E104" s="2">
        <f>SUM(E58:E85)</f>
        <v>0</v>
      </c>
      <c r="G104" s="2">
        <f>SUM(G58:G90)</f>
        <v>0</v>
      </c>
      <c r="H104" s="3">
        <f>SUM(H58:H103)</f>
        <v>0</v>
      </c>
      <c r="J104" s="5">
        <f>SUM(J75:J90)</f>
        <v>0.53333333333333333</v>
      </c>
      <c r="K104" s="5">
        <f>ROUND(L104/30,0)</f>
        <v>1</v>
      </c>
      <c r="L104">
        <f>SUM(L58:L73)-L91</f>
        <v>15</v>
      </c>
      <c r="M104" s="45">
        <f>H104/K104</f>
        <v>0</v>
      </c>
    </row>
  </sheetData>
  <sheetProtection algorithmName="SHA-512" hashValue="F8oYiJNX/aGiezCueFzdoSCUWNCg2Ln6Km7r6IgnZcR9PAKSCgsi4zeDdAoEkguPu4P3IfgdaVDca1C/daLl6Q==" saltValue="Vd7rMBSQmHiyS1hJ6+0Tqw==" spinCount="100000" sheet="1" objects="1" scenarios="1"/>
  <protectedRanges>
    <protectedRange algorithmName="SHA-512" hashValue="z61h0T92fF55CnPKpKXWHTbpPBX2YSh7TKfEyf0LwpUDjcfsse/m0Kzzsq0ghhrua+fVV/KxoMbwPyWOj+cEFQ==" saltValue="id2JVtSFDo7KRn8K+t3oWw==" spinCount="100000" sqref="M55 J9:L104 I9:I54 M104 I56:I103 H9:H104" name="Bereich1"/>
  </protectedRanges>
  <mergeCells count="15">
    <mergeCell ref="M57:N57"/>
    <mergeCell ref="A58:A73"/>
    <mergeCell ref="A75:A90"/>
    <mergeCell ref="A92:A103"/>
    <mergeCell ref="B57:C57"/>
    <mergeCell ref="A1:N1"/>
    <mergeCell ref="B8:C8"/>
    <mergeCell ref="A9:A24"/>
    <mergeCell ref="A26:A41"/>
    <mergeCell ref="A43:A54"/>
    <mergeCell ref="A2:N2"/>
    <mergeCell ref="A3:N3"/>
    <mergeCell ref="A4:N4"/>
    <mergeCell ref="A5:N5"/>
    <mergeCell ref="M8:N8"/>
  </mergeCells>
  <hyperlinks>
    <hyperlink ref="A2:H2" location="'Beispiel Abrechnung Strom'!A1" display="Hier kommen Sie zum Beispiel für Strom" xr:uid="{0BAC3BBA-C8C4-4F0D-8F2E-9E1EAFB18263}"/>
    <hyperlink ref="A3:N3" location="'Bsp. bevorratete Energieträger'!A1" display="Hier kommen Sie zum Beispiel für bevorratete Energieträger." xr:uid="{A188D79B-F071-4EE0-82B7-C2627EFAE500}"/>
    <hyperlink ref="A4:N4" location="Strom!A1" display=" Hier kommen Sie zur Eingabe Ihrer Zahlen in der Tabelle für Strom." xr:uid="{93EA4BEB-DEAB-4FD1-9CC4-97AF3A449E4E}"/>
    <hyperlink ref="A5:N5" location="'Bevorratete Energieträger'!A1" display="Hier kommen Sie zur Eingabe Ihrer Zahlen in der Tabelle für bevorratete Energieträger." xr:uid="{2596E3CA-1227-4043-BC90-BA1050791B61}"/>
  </hyperlinks>
  <pageMargins left="0.7" right="0.7" top="0.78740157499999996" bottom="0.78740157499999996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7B054-2150-45B3-9A66-FF2BE0168749}">
  <dimension ref="A1:AA30"/>
  <sheetViews>
    <sheetView workbookViewId="0">
      <pane ySplit="1" topLeftCell="A2" activePane="bottomLeft" state="frozen"/>
      <selection pane="bottomLeft" activeCell="A10" sqref="A10:D10"/>
    </sheetView>
  </sheetViews>
  <sheetFormatPr baseColWidth="10" defaultRowHeight="15" x14ac:dyDescent="0.25"/>
  <cols>
    <col min="1" max="1" width="45.140625" customWidth="1"/>
    <col min="2" max="2" width="19" bestFit="1" customWidth="1"/>
    <col min="3" max="3" width="28" bestFit="1" customWidth="1"/>
    <col min="4" max="4" width="27.5703125" bestFit="1" customWidth="1"/>
    <col min="8" max="8" width="14.28515625" bestFit="1" customWidth="1"/>
  </cols>
  <sheetData>
    <row r="1" spans="1:27" ht="34.5" x14ac:dyDescent="0.55000000000000004">
      <c r="A1" s="84" t="s">
        <v>37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</row>
    <row r="2" spans="1:27" ht="21" customHeight="1" x14ac:dyDescent="0.35">
      <c r="A2" s="80" t="s">
        <v>34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</row>
    <row r="3" spans="1:27" ht="21" customHeight="1" x14ac:dyDescent="0.35">
      <c r="A3" s="95" t="s">
        <v>30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</row>
    <row r="4" spans="1:27" ht="21" customHeight="1" x14ac:dyDescent="0.35">
      <c r="A4" s="95" t="s">
        <v>32</v>
      </c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</row>
    <row r="5" spans="1:27" ht="21" customHeight="1" x14ac:dyDescent="0.35">
      <c r="A5" s="95" t="s">
        <v>29</v>
      </c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</row>
    <row r="7" spans="1:27" x14ac:dyDescent="0.25">
      <c r="A7" s="7" t="s">
        <v>19</v>
      </c>
      <c r="B7" s="57"/>
    </row>
    <row r="8" spans="1:27" x14ac:dyDescent="0.25">
      <c r="A8" s="7"/>
    </row>
    <row r="9" spans="1:27" x14ac:dyDescent="0.25">
      <c r="A9" s="7" t="s">
        <v>45</v>
      </c>
      <c r="B9" s="7"/>
      <c r="C9" s="7"/>
      <c r="D9" s="7"/>
    </row>
    <row r="10" spans="1:27" x14ac:dyDescent="0.25">
      <c r="A10" s="8" t="s">
        <v>41</v>
      </c>
      <c r="B10" s="8" t="s">
        <v>40</v>
      </c>
      <c r="C10" s="8" t="s">
        <v>43</v>
      </c>
      <c r="D10" s="8" t="s">
        <v>42</v>
      </c>
      <c r="G10" s="7"/>
    </row>
    <row r="11" spans="1:27" x14ac:dyDescent="0.25">
      <c r="A11" s="46"/>
      <c r="B11" s="55"/>
      <c r="C11" s="55"/>
      <c r="D11" s="9" t="e">
        <f>C11/B11</f>
        <v>#DIV/0!</v>
      </c>
    </row>
    <row r="12" spans="1:27" x14ac:dyDescent="0.25">
      <c r="A12" s="55"/>
      <c r="B12" s="55"/>
      <c r="C12" s="55"/>
      <c r="D12" s="9" t="e">
        <f>C12/B12</f>
        <v>#DIV/0!</v>
      </c>
    </row>
    <row r="13" spans="1:27" x14ac:dyDescent="0.25">
      <c r="A13" s="46"/>
      <c r="B13" s="55"/>
      <c r="C13" s="55"/>
      <c r="D13" s="9" t="e">
        <f>C13/B13</f>
        <v>#DIV/0!</v>
      </c>
    </row>
    <row r="14" spans="1:27" x14ac:dyDescent="0.25">
      <c r="A14" s="55"/>
      <c r="B14" s="55"/>
      <c r="C14" s="55"/>
      <c r="D14" s="9" t="e">
        <f>C14/B14</f>
        <v>#DIV/0!</v>
      </c>
    </row>
    <row r="15" spans="1:27" x14ac:dyDescent="0.25">
      <c r="A15" s="9" t="s">
        <v>16</v>
      </c>
      <c r="B15" s="9">
        <f>SUM(B11:B14)</f>
        <v>0</v>
      </c>
      <c r="C15" s="9">
        <f>SUM(C11:C14)</f>
        <v>0</v>
      </c>
      <c r="D15" s="8" t="e">
        <f>C15/B15</f>
        <v>#DIV/0!</v>
      </c>
    </row>
    <row r="17" spans="1:4" x14ac:dyDescent="0.25">
      <c r="A17" t="s">
        <v>46</v>
      </c>
      <c r="B17" s="49"/>
    </row>
    <row r="18" spans="1:4" x14ac:dyDescent="0.25">
      <c r="A18" t="s">
        <v>36</v>
      </c>
      <c r="B18" s="10" t="e">
        <f>B17/12*D15</f>
        <v>#DIV/0!</v>
      </c>
    </row>
    <row r="21" spans="1:4" x14ac:dyDescent="0.25">
      <c r="A21" s="7" t="s">
        <v>44</v>
      </c>
      <c r="B21" s="7"/>
      <c r="C21" s="7"/>
      <c r="D21" s="7"/>
    </row>
    <row r="22" spans="1:4" x14ac:dyDescent="0.25">
      <c r="A22" s="8" t="s">
        <v>41</v>
      </c>
      <c r="B22" s="8" t="s">
        <v>40</v>
      </c>
      <c r="C22" s="8" t="s">
        <v>43</v>
      </c>
      <c r="D22" s="8" t="s">
        <v>42</v>
      </c>
    </row>
    <row r="23" spans="1:4" x14ac:dyDescent="0.25">
      <c r="A23" s="46"/>
      <c r="B23" s="55"/>
      <c r="C23" s="55"/>
      <c r="D23" s="9" t="e">
        <f>C23/B23</f>
        <v>#DIV/0!</v>
      </c>
    </row>
    <row r="24" spans="1:4" x14ac:dyDescent="0.25">
      <c r="A24" s="46"/>
      <c r="B24" s="55"/>
      <c r="C24" s="55"/>
      <c r="D24" s="9" t="e">
        <f>C24/B24</f>
        <v>#DIV/0!</v>
      </c>
    </row>
    <row r="25" spans="1:4" x14ac:dyDescent="0.25">
      <c r="A25" s="55"/>
      <c r="B25" s="55"/>
      <c r="C25" s="55"/>
      <c r="D25" s="9" t="e">
        <f>C25/B25</f>
        <v>#DIV/0!</v>
      </c>
    </row>
    <row r="26" spans="1:4" x14ac:dyDescent="0.25">
      <c r="A26" s="55"/>
      <c r="B26" s="55"/>
      <c r="C26" s="55"/>
      <c r="D26" s="9" t="e">
        <f>C26/B26</f>
        <v>#DIV/0!</v>
      </c>
    </row>
    <row r="27" spans="1:4" x14ac:dyDescent="0.25">
      <c r="A27" s="9" t="s">
        <v>16</v>
      </c>
      <c r="B27" s="9">
        <f>SUM(B23:B26)</f>
        <v>0</v>
      </c>
      <c r="C27" s="9">
        <f>SUM(C23:C26)</f>
        <v>0</v>
      </c>
      <c r="D27" s="8" t="e">
        <f>C27/B27</f>
        <v>#DIV/0!</v>
      </c>
    </row>
    <row r="29" spans="1:4" x14ac:dyDescent="0.25">
      <c r="A29" t="s">
        <v>47</v>
      </c>
      <c r="B29">
        <f>B17</f>
        <v>0</v>
      </c>
    </row>
    <row r="30" spans="1:4" x14ac:dyDescent="0.25">
      <c r="A30" t="s">
        <v>35</v>
      </c>
      <c r="B30" s="10" t="e">
        <f>B29/12*D27</f>
        <v>#DIV/0!</v>
      </c>
    </row>
  </sheetData>
  <sheetProtection algorithmName="SHA-512" hashValue="ZxcQK/F8mq0mV7WhRGQlvb9qT+H6u9w8qBQcAi5t6zUcF44ekFcwt7XYa/Dq9BprnPTAtbxJ+Fa8pFYtlBjI5Q==" saltValue="Xp1Mun8Fw9XNG/PmIyA5rA==" spinCount="100000" sheet="1" objects="1" scenarios="1"/>
  <mergeCells count="5">
    <mergeCell ref="A1:N1"/>
    <mergeCell ref="A2:N2"/>
    <mergeCell ref="A3:N3"/>
    <mergeCell ref="A4:N4"/>
    <mergeCell ref="A5:N5"/>
  </mergeCells>
  <hyperlinks>
    <hyperlink ref="A2:H2" location="'Beispiel Abrechnung Strom'!A1" display="Hier kommen Sie zum Beispiel für Strom" xr:uid="{C55E4F66-9EBC-4CE1-9DF2-D3E0FB007259}"/>
    <hyperlink ref="A3:N3" location="'Bevorratete Energieträger'!A1" display="Hier kommen Sie zum Beispiel für bevorratete Energieträger." xr:uid="{2C83452E-1B7E-42DE-945B-FEABCA2F4722}"/>
    <hyperlink ref="A4:N4" location="Strom!A1" display=" Hier kommen Sie zur Eingabe Ihrer Zahlen in der Tabelle für Strom." xr:uid="{4F67DEB5-2A8B-41CD-8D98-CC8CA68C3106}"/>
    <hyperlink ref="A5:N5" location="'Gas Fernwärme'!A1" display="Hier kommen Sie zur Eingabe Ihrer Zahlen in der Tabelle für Gas/Fernwärme." xr:uid="{24A9C540-DAFE-4E81-A251-8CF40ACD6342}"/>
  </hyperlinks>
  <pageMargins left="0.7" right="0.7" top="0.78740157499999996" bottom="0.78740157499999996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da5f9f7a-18f5-44fc-82de-1497600d8978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9B51A252BF40B43A0B7D22D3337C7EC" ma:contentTypeVersion="9" ma:contentTypeDescription="Ein neues Dokument erstellen." ma:contentTypeScope="" ma:versionID="3de3efbfe932776c239871087475e92c">
  <xsd:schema xmlns:xsd="http://www.w3.org/2001/XMLSchema" xmlns:xs="http://www.w3.org/2001/XMLSchema" xmlns:p="http://schemas.microsoft.com/office/2006/metadata/properties" xmlns:ns3="da5f9f7a-18f5-44fc-82de-1497600d8978" xmlns:ns4="23110f8a-c9e8-408e-bc55-c37c50f9c724" targetNamespace="http://schemas.microsoft.com/office/2006/metadata/properties" ma:root="true" ma:fieldsID="10869a9927b02e37a02d9db5510fbb5f" ns3:_="" ns4:_="">
    <xsd:import namespace="da5f9f7a-18f5-44fc-82de-1497600d8978"/>
    <xsd:import namespace="23110f8a-c9e8-408e-bc55-c37c50f9c724"/>
    <xsd:element name="properties">
      <xsd:complexType>
        <xsd:sequence>
          <xsd:element name="documentManagement">
            <xsd:complexType>
              <xsd:all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DateTaken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5f9f7a-18f5-44fc-82de-1497600d8978" elementFormDefault="qualified">
    <xsd:import namespace="http://schemas.microsoft.com/office/2006/documentManagement/types"/>
    <xsd:import namespace="http://schemas.microsoft.com/office/infopath/2007/PartnerControls"/>
    <xsd:element name="_activity" ma:index="8" nillable="true" ma:displayName="_activity" ma:hidden="true" ma:internalName="_activity">
      <xsd:simpleType>
        <xsd:restriction base="dms:Note"/>
      </xsd:simpleType>
    </xsd:element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earchProperties" ma:index="1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110f8a-c9e8-408e-bc55-c37c50f9c724" elementFormDefault="qualified">
    <xsd:import namespace="http://schemas.microsoft.com/office/2006/documentManagement/types"/>
    <xsd:import namespace="http://schemas.microsoft.com/office/infopath/2007/PartnerControls"/>
    <xsd:element name="SharedWithUsers" ma:index="9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0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1" nillable="true" ma:displayName="Freigabehinweis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2B98131-4DDE-48BC-9224-8459102A18B9}">
  <ds:schemaRefs>
    <ds:schemaRef ds:uri="http://purl.org/dc/terms/"/>
    <ds:schemaRef ds:uri="23110f8a-c9e8-408e-bc55-c37c50f9c724"/>
    <ds:schemaRef ds:uri="http://schemas.microsoft.com/office/2006/metadata/properties"/>
    <ds:schemaRef ds:uri="http://purl.org/dc/elements/1.1/"/>
    <ds:schemaRef ds:uri="da5f9f7a-18f5-44fc-82de-1497600d8978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C4A86997-4CA2-4C15-B82A-6885909ACEA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a5f9f7a-18f5-44fc-82de-1497600d8978"/>
    <ds:schemaRef ds:uri="23110f8a-c9e8-408e-bc55-c37c50f9c72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822765F-7296-41E3-B475-5B64E709DC2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Beispiel Abrechnung Strom</vt:lpstr>
      <vt:lpstr>Bsp. bevorratete Energieträger</vt:lpstr>
      <vt:lpstr>Strom</vt:lpstr>
      <vt:lpstr>Gas Fernwärme</vt:lpstr>
      <vt:lpstr>Bevorratete Energieträger</vt:lpstr>
    </vt:vector>
  </TitlesOfParts>
  <Manager/>
  <Company>LandesSportBund Niedersachsen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Kira Behlke</dc:creator>
  <cp:keywords/>
  <dc:description/>
  <cp:lastModifiedBy>Till Zimmermann</cp:lastModifiedBy>
  <cp:revision/>
  <dcterms:created xsi:type="dcterms:W3CDTF">2024-08-08T07:15:10Z</dcterms:created>
  <dcterms:modified xsi:type="dcterms:W3CDTF">2025-02-20T09:40:53Z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0x01010009B51A252BF40B43A0B7D22D3337C7EC</vt:lpwstr>
  </property>
</Properties>
</file>